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8760" windowHeight="4665" activeTab="0"/>
  </bookViews>
  <sheets>
    <sheet name="5 derece" sheetId="1" r:id="rId1"/>
    <sheet name="15 derece" sheetId="2" r:id="rId2"/>
  </sheets>
  <definedNames/>
  <calcPr fullCalcOnLoad="1"/>
</workbook>
</file>

<file path=xl/sharedStrings.xml><?xml version="1.0" encoding="utf-8"?>
<sst xmlns="http://schemas.openxmlformats.org/spreadsheetml/2006/main" count="39" uniqueCount="35">
  <si>
    <t>n</t>
  </si>
  <si>
    <t>w</t>
  </si>
  <si>
    <t>f</t>
  </si>
  <si>
    <t>m</t>
  </si>
  <si>
    <t>s</t>
  </si>
  <si>
    <r>
      <t>q</t>
    </r>
    <r>
      <rPr>
        <sz val="10"/>
        <rFont val="Arial"/>
        <family val="0"/>
      </rPr>
      <t>14</t>
    </r>
  </si>
  <si>
    <r>
      <t>q</t>
    </r>
    <r>
      <rPr>
        <sz val="10"/>
        <rFont val="Arial"/>
        <family val="0"/>
      </rPr>
      <t>13</t>
    </r>
  </si>
  <si>
    <t>xc</t>
  </si>
  <si>
    <t>yc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</si>
  <si>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</si>
  <si>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</si>
  <si>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</si>
  <si>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</si>
  <si>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</si>
  <si>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</si>
  <si>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</si>
  <si>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</si>
  <si>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</si>
  <si>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</si>
  <si>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</si>
  <si>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</si>
  <si>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</si>
  <si>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y</t>
  </si>
  <si>
    <t>q</t>
  </si>
  <si>
    <r>
      <t>q</t>
    </r>
    <r>
      <rPr>
        <sz val="10"/>
        <rFont val="Arial"/>
        <family val="0"/>
      </rPr>
      <t>(rad)</t>
    </r>
  </si>
  <si>
    <t>xs</t>
  </si>
  <si>
    <t>ys</t>
  </si>
  <si>
    <r>
      <t>f</t>
    </r>
    <r>
      <rPr>
        <sz val="10"/>
        <rFont val="Arial"/>
        <family val="0"/>
      </rPr>
      <t>(deg)</t>
    </r>
  </si>
  <si>
    <r>
      <t>m</t>
    </r>
    <r>
      <rPr>
        <sz val="10"/>
        <rFont val="Times New Roman"/>
        <family val="1"/>
      </rPr>
      <t>(rad)</t>
    </r>
  </si>
  <si>
    <r>
      <t>q</t>
    </r>
    <r>
      <rPr>
        <vertAlign val="subscript"/>
        <sz val="10"/>
        <rFont val="Arial"/>
        <family val="2"/>
      </rPr>
      <t>14</t>
    </r>
  </si>
  <si>
    <r>
      <t>q</t>
    </r>
    <r>
      <rPr>
        <vertAlign val="subscript"/>
        <sz val="10"/>
        <rFont val="Arial"/>
        <family val="2"/>
      </rPr>
      <t>13</t>
    </r>
  </si>
  <si>
    <r>
      <t>x</t>
    </r>
    <r>
      <rPr>
        <vertAlign val="subscript"/>
        <sz val="12"/>
        <rFont val="Times New Roman"/>
        <family val="1"/>
      </rPr>
      <t>c</t>
    </r>
  </si>
  <si>
    <r>
      <t>y</t>
    </r>
    <r>
      <rPr>
        <vertAlign val="subscript"/>
        <sz val="12"/>
        <rFont val="Times New Roman"/>
        <family val="1"/>
      </rPr>
      <t>c</t>
    </r>
  </si>
  <si>
    <t xml:space="preserve">m  </t>
  </si>
  <si>
    <t>DERECE OLARAK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</si>
</sst>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.000"/>
    <numFmt numFmtId="173" formatCode="0.0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Symbol"/>
      <family val="1"/>
    </font>
    <font>
      <sz val="8"/>
      <name val="Arial"/>
      <family val="0"/>
    </font>
    <font>
      <sz val="10"/>
      <name val="Times New Roman"/>
      <family val="1"/>
    </font>
    <font>
      <b/>
      <sz val="10"/>
      <color indexed="8"/>
      <name val="Arial"/>
      <family val="2"/>
    </font>
    <font>
      <vertAlign val="subscript"/>
      <sz val="10"/>
      <name val="Arial"/>
      <family val="2"/>
    </font>
    <font>
      <sz val="12"/>
      <name val="Times New Roman"/>
      <family val="1"/>
    </font>
    <font>
      <vertAlign val="subscript"/>
      <sz val="12"/>
      <name val="Times New Roman"/>
      <family val="1"/>
    </font>
    <font>
      <sz val="11"/>
      <name val="Symbol"/>
      <family val="1"/>
    </font>
    <font>
      <b/>
      <sz val="8"/>
      <name val="Arial"/>
      <family val="0"/>
    </font>
    <font>
      <b/>
      <sz val="12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.5"/>
      <name val="Symbol"/>
      <family val="1"/>
    </font>
    <font>
      <sz val="8.75"/>
      <name val="Arial"/>
      <family val="0"/>
    </font>
    <font>
      <sz val="11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4" fillId="0" borderId="5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6" xfId="0" applyFont="1" applyBorder="1" applyAlignment="1">
      <alignment/>
    </xf>
    <xf numFmtId="0" fontId="11" fillId="0" borderId="0" xfId="0" applyFont="1" applyAlignment="1">
      <alignment/>
    </xf>
    <xf numFmtId="0" fontId="4" fillId="0" borderId="7" xfId="0" applyFont="1" applyBorder="1" applyAlignment="1">
      <alignment/>
    </xf>
    <xf numFmtId="173" fontId="0" fillId="0" borderId="8" xfId="0" applyNumberFormat="1" applyBorder="1" applyAlignment="1">
      <alignment/>
    </xf>
    <xf numFmtId="173" fontId="0" fillId="0" borderId="1" xfId="0" applyNumberFormat="1" applyBorder="1" applyAlignment="1">
      <alignment/>
    </xf>
    <xf numFmtId="173" fontId="0" fillId="0" borderId="9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1" xfId="0" applyNumberFormat="1" applyBorder="1" applyAlignment="1">
      <alignment/>
    </xf>
    <xf numFmtId="2" fontId="0" fillId="0" borderId="9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525"/>
          <c:y val="0.02725"/>
          <c:w val="0.81575"/>
          <c:h val="0.946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'5 derece'!$L$8:$L$80</c:f>
              <c:numCache>
                <c:ptCount val="73"/>
                <c:pt idx="0">
                  <c:v>15.895980916427714</c:v>
                </c:pt>
                <c:pt idx="1">
                  <c:v>26.77940645878148</c:v>
                </c:pt>
                <c:pt idx="2">
                  <c:v>37.22697941089576</c:v>
                </c:pt>
                <c:pt idx="3">
                  <c:v>46.78762254733657</c:v>
                </c:pt>
                <c:pt idx="4">
                  <c:v>55.171540972181276</c:v>
                </c:pt>
                <c:pt idx="5">
                  <c:v>62.252875967989226</c:v>
                </c:pt>
                <c:pt idx="6">
                  <c:v>68.03254564137201</c:v>
                </c:pt>
                <c:pt idx="7">
                  <c:v>72.5903161472566</c:v>
                </c:pt>
                <c:pt idx="8">
                  <c:v>76.04450961035576</c:v>
                </c:pt>
                <c:pt idx="9">
                  <c:v>78.52504587280166</c:v>
                </c:pt>
                <c:pt idx="10">
                  <c:v>80.15828274317391</c:v>
                </c:pt>
                <c:pt idx="11">
                  <c:v>81.05996154828912</c:v>
                </c:pt>
                <c:pt idx="12">
                  <c:v>81.33291565408328</c:v>
                </c:pt>
                <c:pt idx="13">
                  <c:v>81.06723019662886</c:v>
                </c:pt>
                <c:pt idx="14">
                  <c:v>80.34146837407778</c:v>
                </c:pt>
                <c:pt idx="15">
                  <c:v>79.22421628109274</c:v>
                </c:pt>
                <c:pt idx="16">
                  <c:v>77.77558082568943</c:v>
                </c:pt>
                <c:pt idx="17">
                  <c:v>76.04848593469553</c:v>
                </c:pt>
                <c:pt idx="18">
                  <c:v>74.08971997449773</c:v>
                </c:pt>
                <c:pt idx="19">
                  <c:v>71.94073787127546</c:v>
                </c:pt>
                <c:pt idx="20">
                  <c:v>69.63824208412375</c:v>
                </c:pt>
                <c:pt idx="21">
                  <c:v>67.21457263840185</c:v>
                </c:pt>
                <c:pt idx="22">
                  <c:v>64.69793610469034</c:v>
                </c:pt>
                <c:pt idx="23">
                  <c:v>62.112501091008454</c:v>
                </c:pt>
                <c:pt idx="24">
                  <c:v>59.47838588873136</c:v>
                </c:pt>
                <c:pt idx="25">
                  <c:v>56.811563805681786</c:v>
                </c:pt>
                <c:pt idx="26">
                  <c:v>54.123714431857906</c:v>
                </c:pt>
                <c:pt idx="27">
                  <c:v>51.42205535532398</c:v>
                </c:pt>
                <c:pt idx="28">
                  <c:v>48.709199023363</c:v>
                </c:pt>
                <c:pt idx="29">
                  <c:v>45.98309300070629</c:v>
                </c:pt>
                <c:pt idx="30">
                  <c:v>43.23711659486102</c:v>
                </c:pt>
                <c:pt idx="31">
                  <c:v>40.460417809321925</c:v>
                </c:pt>
                <c:pt idx="32">
                  <c:v>37.63857375671942</c:v>
                </c:pt>
                <c:pt idx="33">
                  <c:v>34.754634811817645</c:v>
                </c:pt>
                <c:pt idx="34">
                  <c:v>31.79055965286063</c:v>
                </c:pt>
                <c:pt idx="35">
                  <c:v>28.728965746579632</c:v>
                </c:pt>
                <c:pt idx="36">
                  <c:v>25.55502466434926</c:v>
                </c:pt>
                <c:pt idx="37">
                  <c:v>22.25825692760197</c:v>
                </c:pt>
                <c:pt idx="38">
                  <c:v>18.833963557074185</c:v>
                </c:pt>
                <c:pt idx="39">
                  <c:v>15.284089762334254</c:v>
                </c:pt>
                <c:pt idx="40">
                  <c:v>11.617434936063844</c:v>
                </c:pt>
                <c:pt idx="41">
                  <c:v>7.8492580980095354</c:v>
                </c:pt>
                <c:pt idx="42">
                  <c:v>4.000430733485736</c:v>
                </c:pt>
                <c:pt idx="43">
                  <c:v>0.09633253481675297</c:v>
                </c:pt>
                <c:pt idx="44">
                  <c:v>-3.8343273646364544</c:v>
                </c:pt>
                <c:pt idx="45">
                  <c:v>-7.760628075521534</c:v>
                </c:pt>
                <c:pt idx="46">
                  <c:v>-11.65041356103</c:v>
                </c:pt>
                <c:pt idx="47">
                  <c:v>-15.471094905337651</c:v>
                </c:pt>
                <c:pt idx="48">
                  <c:v>-19.190275881355845</c:v>
                </c:pt>
                <c:pt idx="49">
                  <c:v>-22.77621504444713</c:v>
                </c:pt>
                <c:pt idx="50">
                  <c:v>-26.198141681639445</c:v>
                </c:pt>
                <c:pt idx="51">
                  <c:v>-29.426439742353814</c:v>
                </c:pt>
                <c:pt idx="52">
                  <c:v>-32.43270651040924</c:v>
                </c:pt>
                <c:pt idx="53">
                  <c:v>-35.189683068778145</c:v>
                </c:pt>
                <c:pt idx="54">
                  <c:v>-37.67104227532289</c:v>
                </c:pt>
                <c:pt idx="55">
                  <c:v>-39.85100698693633</c:v>
                </c:pt>
                <c:pt idx="56">
                  <c:v>-41.703756260057695</c:v>
                </c:pt>
                <c:pt idx="57">
                  <c:v>-43.20255992284943</c:v>
                </c:pt>
                <c:pt idx="58">
                  <c:v>-44.3185627513466</c:v>
                </c:pt>
                <c:pt idx="59">
                  <c:v>-45.01912110127023</c:v>
                </c:pt>
                <c:pt idx="60">
                  <c:v>-45.26558460616755</c:v>
                </c:pt>
                <c:pt idx="61">
                  <c:v>-45.01043054391768</c:v>
                </c:pt>
                <c:pt idx="62">
                  <c:v>-44.1937343194121</c:v>
                </c:pt>
                <c:pt idx="63">
                  <c:v>-42.739163852899345</c:v>
                </c:pt>
                <c:pt idx="64">
                  <c:v>-40.55013306767793</c:v>
                </c:pt>
                <c:pt idx="65">
                  <c:v>-37.50760011280738</c:v>
                </c:pt>
                <c:pt idx="66">
                  <c:v>-33.47238259551141</c:v>
                </c:pt>
                <c:pt idx="67">
                  <c:v>-28.29663316012742</c:v>
                </c:pt>
                <c:pt idx="68">
                  <c:v>-21.850264767969357</c:v>
                </c:pt>
                <c:pt idx="69">
                  <c:v>-14.06607537293226</c:v>
                </c:pt>
                <c:pt idx="70">
                  <c:v>-4.998480988695292</c:v>
                </c:pt>
                <c:pt idx="71">
                  <c:v>5.125310396190187</c:v>
                </c:pt>
                <c:pt idx="72">
                  <c:v>15.895980916427682</c:v>
                </c:pt>
              </c:numCache>
            </c:numRef>
          </c:xVal>
          <c:yVal>
            <c:numRef>
              <c:f>'5 derece'!$M$8:$M$80</c:f>
              <c:numCache>
                <c:ptCount val="73"/>
                <c:pt idx="0">
                  <c:v>125.1502954645114</c:v>
                </c:pt>
                <c:pt idx="1">
                  <c:v>129.39186871915834</c:v>
                </c:pt>
                <c:pt idx="2">
                  <c:v>132.6476255004039</c:v>
                </c:pt>
                <c:pt idx="3">
                  <c:v>134.99148169994407</c:v>
                </c:pt>
                <c:pt idx="4">
                  <c:v>136.5943750810004</c:v>
                </c:pt>
                <c:pt idx="5">
                  <c:v>137.65477708538992</c:v>
                </c:pt>
                <c:pt idx="6">
                  <c:v>138.3496447252672</c:v>
                </c:pt>
                <c:pt idx="7">
                  <c:v>138.8126759811487</c:v>
                </c:pt>
                <c:pt idx="8">
                  <c:v>139.13236487904422</c:v>
                </c:pt>
                <c:pt idx="9">
                  <c:v>139.35968202287006</c:v>
                </c:pt>
                <c:pt idx="10">
                  <c:v>139.51826242477222</c:v>
                </c:pt>
                <c:pt idx="11">
                  <c:v>139.6136216762165</c:v>
                </c:pt>
                <c:pt idx="12">
                  <c:v>139.6402945049291</c:v>
                </c:pt>
                <c:pt idx="13">
                  <c:v>139.58692123468293</c:v>
                </c:pt>
                <c:pt idx="14">
                  <c:v>139.43969324174583</c:v>
                </c:pt>
                <c:pt idx="15">
                  <c:v>139.18461034990165</c:v>
                </c:pt>
                <c:pt idx="16">
                  <c:v>138.80892454905924</c:v>
                </c:pt>
                <c:pt idx="17">
                  <c:v>138.3020448680756</c:v>
                </c:pt>
                <c:pt idx="18">
                  <c:v>137.65609282502675</c:v>
                </c:pt>
                <c:pt idx="19">
                  <c:v>136.8662340013999</c:v>
                </c:pt>
                <c:pt idx="20">
                  <c:v>135.9308664399991</c:v>
                </c:pt>
                <c:pt idx="21">
                  <c:v>134.85171587951373</c:v>
                </c:pt>
                <c:pt idx="22">
                  <c:v>133.63386673869883</c:v>
                </c:pt>
                <c:pt idx="23">
                  <c:v>132.28574265074323</c:v>
                </c:pt>
                <c:pt idx="24">
                  <c:v>130.81903858296292</c:v>
                </c:pt>
                <c:pt idx="25">
                  <c:v>129.24859631139907</c:v>
                </c:pt>
                <c:pt idx="26">
                  <c:v>127.5922051053488</c:v>
                </c:pt>
                <c:pt idx="27">
                  <c:v>125.87029953245371</c:v>
                </c:pt>
                <c:pt idx="28">
                  <c:v>124.10551698678955</c:v>
                </c:pt>
                <c:pt idx="29">
                  <c:v>122.32207104865368</c:v>
                </c:pt>
                <c:pt idx="30">
                  <c:v>120.54489727072676</c:v>
                </c:pt>
                <c:pt idx="31">
                  <c:v>118.79854161863622</c:v>
                </c:pt>
                <c:pt idx="32">
                  <c:v>117.10579546208615</c:v>
                </c:pt>
                <c:pt idx="33">
                  <c:v>115.48613880695903</c:v>
                </c:pt>
                <c:pt idx="34">
                  <c:v>113.95413088266743</c:v>
                </c:pt>
                <c:pt idx="35">
                  <c:v>112.51796555333581</c:v>
                </c:pt>
                <c:pt idx="36">
                  <c:v>111.1784555923496</c:v>
                </c:pt>
                <c:pt idx="37">
                  <c:v>109.92868965387414</c:v>
                </c:pt>
                <c:pt idx="38">
                  <c:v>108.75450331635415</c:v>
                </c:pt>
                <c:pt idx="39">
                  <c:v>107.63574309053779</c:v>
                </c:pt>
                <c:pt idx="40">
                  <c:v>106.54813623833365</c:v>
                </c:pt>
                <c:pt idx="41">
                  <c:v>105.465471542808</c:v>
                </c:pt>
                <c:pt idx="42">
                  <c:v>104.36177960729556</c:v>
                </c:pt>
                <c:pt idx="43">
                  <c:v>103.21326543793526</c:v>
                </c:pt>
                <c:pt idx="44">
                  <c:v>101.99985125183652</c:v>
                </c:pt>
                <c:pt idx="45">
                  <c:v>100.70629102946195</c:v>
                </c:pt>
                <c:pt idx="46">
                  <c:v>99.32289369727084</c:v>
                </c:pt>
                <c:pt idx="47">
                  <c:v>97.84593212495533</c:v>
                </c:pt>
                <c:pt idx="48">
                  <c:v>96.2778266657741</c:v>
                </c:pt>
                <c:pt idx="49">
                  <c:v>94.6271856800387</c:v>
                </c:pt>
                <c:pt idx="50">
                  <c:v>92.90877115797782</c:v>
                </c:pt>
                <c:pt idx="51">
                  <c:v>91.14344168066032</c:v>
                </c:pt>
                <c:pt idx="52">
                  <c:v>89.35811075034513</c:v>
                </c:pt>
                <c:pt idx="53">
                  <c:v>87.58574683760474</c:v>
                </c:pt>
                <c:pt idx="54">
                  <c:v>85.86543167461421</c:v>
                </c:pt>
                <c:pt idx="55">
                  <c:v>84.24248370477613</c:v>
                </c:pt>
                <c:pt idx="56">
                  <c:v>82.76864158023187</c:v>
                </c:pt>
                <c:pt idx="57">
                  <c:v>81.5022843309807</c:v>
                </c:pt>
                <c:pt idx="58">
                  <c:v>80.50863450556515</c:v>
                </c:pt>
                <c:pt idx="59">
                  <c:v>79.85983937558416</c:v>
                </c:pt>
                <c:pt idx="60">
                  <c:v>79.63474010784697</c:v>
                </c:pt>
                <c:pt idx="61">
                  <c:v>79.91800155848509</c:v>
                </c:pt>
                <c:pt idx="62">
                  <c:v>80.79806495520423</c:v>
                </c:pt>
                <c:pt idx="63">
                  <c:v>82.36308830051213</c:v>
                </c:pt>
                <c:pt idx="64">
                  <c:v>84.69367822915649</c:v>
                </c:pt>
                <c:pt idx="65">
                  <c:v>87.8509229819176</c:v>
                </c:pt>
                <c:pt idx="66">
                  <c:v>91.85837529735137</c:v>
                </c:pt>
                <c:pt idx="67">
                  <c:v>96.67795764588271</c:v>
                </c:pt>
                <c:pt idx="68">
                  <c:v>102.18334190543317</c:v>
                </c:pt>
                <c:pt idx="69">
                  <c:v>108.14069340421179</c:v>
                </c:pt>
                <c:pt idx="70">
                  <c:v>114.21335858303776</c:v>
                </c:pt>
                <c:pt idx="71">
                  <c:v>120.00645834912581</c:v>
                </c:pt>
                <c:pt idx="72">
                  <c:v>125.15029546451139</c:v>
                </c:pt>
              </c:numCache>
            </c:numRef>
          </c:yVal>
          <c:smooth val="0"/>
        </c:ser>
        <c:axId val="21972054"/>
        <c:axId val="63530759"/>
      </c:scatterChart>
      <c:valAx>
        <c:axId val="219720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530759"/>
        <c:crossesAt val="50"/>
        <c:crossBetween val="midCat"/>
        <c:dispUnits/>
        <c:majorUnit val="10"/>
        <c:minorUnit val="4"/>
      </c:valAx>
      <c:valAx>
        <c:axId val="63530759"/>
        <c:scaling>
          <c:orientation val="minMax"/>
          <c:max val="140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1972054"/>
        <c:crossesAt val="0"/>
        <c:crossBetween val="midCat"/>
        <c:dispUnits/>
        <c:majorUnit val="10"/>
        <c:minorUnit val="4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075"/>
          <c:w val="0.88775"/>
          <c:h val="0.91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'5 derece'!$Q$7</c:f>
              <c:strCache>
                <c:ptCount val="1"/>
                <c:pt idx="0">
                  <c:v>q14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'5 derece'!$A$8:$A$80</c:f>
              <c:numCache>
                <c:ptCount val="73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</c:numCache>
            </c:numRef>
          </c:xVal>
          <c:yVal>
            <c:numRef>
              <c:f>'5 derece'!$Q$8:$Q$80</c:f>
              <c:numCache>
                <c:ptCount val="73"/>
                <c:pt idx="0">
                  <c:v>97.02919047761542</c:v>
                </c:pt>
                <c:pt idx="1">
                  <c:v>92.28633356491177</c:v>
                </c:pt>
                <c:pt idx="2">
                  <c:v>88.18263295976439</c:v>
                </c:pt>
                <c:pt idx="3">
                  <c:v>84.8508478830238</c:v>
                </c:pt>
                <c:pt idx="4">
                  <c:v>82.34648221216045</c:v>
                </c:pt>
                <c:pt idx="5">
                  <c:v>80.65865734276376</c:v>
                </c:pt>
                <c:pt idx="6">
                  <c:v>79.73128128814294</c:v>
                </c:pt>
                <c:pt idx="7">
                  <c:v>79.48440661729937</c:v>
                </c:pt>
                <c:pt idx="8">
                  <c:v>79.83043027474427</c:v>
                </c:pt>
                <c:pt idx="9">
                  <c:v>80.68415934813032</c:v>
                </c:pt>
                <c:pt idx="10">
                  <c:v>81.96795497346862</c:v>
                </c:pt>
                <c:pt idx="11">
                  <c:v>83.61364616456122</c:v>
                </c:pt>
                <c:pt idx="12">
                  <c:v>85.5626110930374</c:v>
                </c:pt>
                <c:pt idx="13">
                  <c:v>87.76496114625022</c:v>
                </c:pt>
                <c:pt idx="14">
                  <c:v>90.17837804174434</c:v>
                </c:pt>
                <c:pt idx="15">
                  <c:v>92.76689538225615</c:v>
                </c:pt>
                <c:pt idx="16">
                  <c:v>95.49976130589363</c:v>
                </c:pt>
                <c:pt idx="17">
                  <c:v>98.35043385586718</c:v>
                </c:pt>
                <c:pt idx="18">
                  <c:v>101.29571752085144</c:v>
                </c:pt>
                <c:pt idx="19">
                  <c:v>104.31502966882961</c:v>
                </c:pt>
                <c:pt idx="20">
                  <c:v>107.38977831382455</c:v>
                </c:pt>
                <c:pt idx="21">
                  <c:v>110.50283167285383</c:v>
                </c:pt>
                <c:pt idx="22">
                  <c:v>113.63806206591023</c:v>
                </c:pt>
                <c:pt idx="23">
                  <c:v>116.77995033661797</c:v>
                </c:pt>
                <c:pt idx="24">
                  <c:v>119.91324151319877</c:v>
                </c:pt>
                <c:pt idx="25">
                  <c:v>123.02264777875183</c:v>
                </c:pt>
                <c:pt idx="26">
                  <c:v>126.09260108948004</c:v>
                </c:pt>
                <c:pt idx="27">
                  <c:v>129.10706506442975</c:v>
                </c:pt>
                <c:pt idx="28">
                  <c:v>132.049423859904</c:v>
                </c:pt>
                <c:pt idx="29">
                  <c:v>134.90247373302458</c:v>
                </c:pt>
                <c:pt idx="30">
                  <c:v>137.6485488413574</c:v>
                </c:pt>
                <c:pt idx="31">
                  <c:v>140.26981299767652</c:v>
                </c:pt>
                <c:pt idx="32">
                  <c:v>142.74873888166158</c:v>
                </c:pt>
                <c:pt idx="33">
                  <c:v>145.0687712235467</c:v>
                </c:pt>
                <c:pt idx="34">
                  <c:v>147.21512987951513</c:v>
                </c:pt>
                <c:pt idx="35">
                  <c:v>149.17565923688093</c:v>
                </c:pt>
                <c:pt idx="36">
                  <c:v>150.94158821666585</c:v>
                </c:pt>
                <c:pt idx="37">
                  <c:v>152.5080517959842</c:v>
                </c:pt>
                <c:pt idx="38">
                  <c:v>153.87425599011976</c:v>
                </c:pt>
                <c:pt idx="39">
                  <c:v>155.04324067481164</c:v>
                </c:pt>
                <c:pt idx="40">
                  <c:v>156.0212840584156</c:v>
                </c:pt>
                <c:pt idx="41">
                  <c:v>156.81706498443083</c:v>
                </c:pt>
                <c:pt idx="42">
                  <c:v>157.44073011932323</c:v>
                </c:pt>
                <c:pt idx="43">
                  <c:v>157.90299951216315</c:v>
                </c:pt>
                <c:pt idx="44">
                  <c:v>158.214401527974</c:v>
                </c:pt>
                <c:pt idx="45">
                  <c:v>158.3846782547863</c:v>
                </c:pt>
                <c:pt idx="46">
                  <c:v>158.42236134349915</c:v>
                </c:pt>
                <c:pt idx="47">
                  <c:v>158.33449255724494</c:v>
                </c:pt>
                <c:pt idx="48">
                  <c:v>158.12645221493696</c:v>
                </c:pt>
                <c:pt idx="49">
                  <c:v>157.8018577991708</c:v>
                </c:pt>
                <c:pt idx="50">
                  <c:v>157.36249950909868</c:v>
                </c:pt>
                <c:pt idx="51">
                  <c:v>156.80828592575898</c:v>
                </c:pt>
                <c:pt idx="52">
                  <c:v>156.13717916330177</c:v>
                </c:pt>
                <c:pt idx="53">
                  <c:v>155.34510404273698</c:v>
                </c:pt>
                <c:pt idx="54">
                  <c:v>154.42581987500745</c:v>
                </c:pt>
                <c:pt idx="55">
                  <c:v>153.37074680679197</c:v>
                </c:pt>
                <c:pt idx="56">
                  <c:v>152.16874217738214</c:v>
                </c:pt>
                <c:pt idx="57">
                  <c:v>150.8058272142493</c:v>
                </c:pt>
                <c:pt idx="58">
                  <c:v>149.2648726022631</c:v>
                </c:pt>
                <c:pt idx="59">
                  <c:v>147.52526607578628</c:v>
                </c:pt>
                <c:pt idx="60">
                  <c:v>145.56261109303736</c:v>
                </c:pt>
                <c:pt idx="61">
                  <c:v>143.34855040881183</c:v>
                </c:pt>
                <c:pt idx="62">
                  <c:v>140.85088285864438</c:v>
                </c:pt>
                <c:pt idx="63">
                  <c:v>138.03425947433985</c:v>
                </c:pt>
                <c:pt idx="64">
                  <c:v>134.86191725836593</c:v>
                </c:pt>
                <c:pt idx="65">
                  <c:v>131.29912762137386</c:v>
                </c:pt>
                <c:pt idx="66">
                  <c:v>127.31923506213678</c:v>
                </c:pt>
                <c:pt idx="67">
                  <c:v>122.91314261462199</c:v>
                </c:pt>
                <c:pt idx="68">
                  <c:v>118.10245650082666</c:v>
                </c:pt>
                <c:pt idx="69">
                  <c:v>112.95467411147601</c:v>
                </c:pt>
                <c:pt idx="70">
                  <c:v>107.59559476560818</c:v>
                </c:pt>
                <c:pt idx="71">
                  <c:v>102.21089603813289</c:v>
                </c:pt>
                <c:pt idx="72">
                  <c:v>97.02919047761543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'5 derece'!$R$7</c:f>
              <c:strCache>
                <c:ptCount val="1"/>
                <c:pt idx="0">
                  <c:v>q13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'5 derece'!$A$8:$A$80</c:f>
              <c:numCache>
                <c:ptCount val="73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</c:numCache>
            </c:numRef>
          </c:xVal>
          <c:yVal>
            <c:numRef>
              <c:f>'5 derece'!$R$8:$R$80</c:f>
              <c:numCache>
                <c:ptCount val="73"/>
                <c:pt idx="0">
                  <c:v>63.14091546745291</c:v>
                </c:pt>
                <c:pt idx="1">
                  <c:v>58.124431697581414</c:v>
                </c:pt>
                <c:pt idx="2">
                  <c:v>53.2131763650356</c:v>
                </c:pt>
                <c:pt idx="3">
                  <c:v>48.57695105771324</c:v>
                </c:pt>
                <c:pt idx="4">
                  <c:v>44.32461414524354</c:v>
                </c:pt>
                <c:pt idx="5">
                  <c:v>40.50619646883925</c:v>
                </c:pt>
                <c:pt idx="6">
                  <c:v>37.126713364463264</c:v>
                </c:pt>
                <c:pt idx="7">
                  <c:v>34.16278629985928</c:v>
                </c:pt>
                <c:pt idx="8">
                  <c:v>31.576598613983272</c:v>
                </c:pt>
                <c:pt idx="9">
                  <c:v>29.32547353365984</c:v>
                </c:pt>
                <c:pt idx="10">
                  <c:v>27.36752159542415</c:v>
                </c:pt>
                <c:pt idx="11">
                  <c:v>25.664493236296853</c:v>
                </c:pt>
                <c:pt idx="12">
                  <c:v>24.1829052263238</c:v>
                </c:pt>
                <c:pt idx="13">
                  <c:v>22.89421319455522</c:v>
                </c:pt>
                <c:pt idx="14">
                  <c:v>21.774517137444573</c:v>
                </c:pt>
                <c:pt idx="15">
                  <c:v>20.804080099422706</c:v>
                </c:pt>
                <c:pt idx="16">
                  <c:v>19.96680917185249</c:v>
                </c:pt>
                <c:pt idx="17">
                  <c:v>19.24977136924761</c:v>
                </c:pt>
                <c:pt idx="18">
                  <c:v>18.642774828930577</c:v>
                </c:pt>
                <c:pt idx="19">
                  <c:v>18.138023910846993</c:v>
                </c:pt>
                <c:pt idx="20">
                  <c:v>17.729846145349892</c:v>
                </c:pt>
                <c:pt idx="21">
                  <c:v>17.41448423369419</c:v>
                </c:pt>
                <c:pt idx="22">
                  <c:v>17.189944358897474</c:v>
                </c:pt>
                <c:pt idx="23">
                  <c:v>17.05589113492224</c:v>
                </c:pt>
                <c:pt idx="24">
                  <c:v>17.013578552793977</c:v>
                </c:pt>
                <c:pt idx="25">
                  <c:v>17.065804605542834</c:v>
                </c:pt>
                <c:pt idx="26">
                  <c:v>17.216874461220023</c:v>
                </c:pt>
                <c:pt idx="27">
                  <c:v>17.472552913701488</c:v>
                </c:pt>
                <c:pt idx="28">
                  <c:v>17.839981564601022</c:v>
                </c:pt>
                <c:pt idx="29">
                  <c:v>18.32753063555585</c:v>
                </c:pt>
                <c:pt idx="30">
                  <c:v>18.944551386238924</c:v>
                </c:pt>
                <c:pt idx="31">
                  <c:v>19.700996051282008</c:v>
                </c:pt>
                <c:pt idx="32">
                  <c:v>20.606882309332406</c:v>
                </c:pt>
                <c:pt idx="33">
                  <c:v>21.671602539250244</c:v>
                </c:pt>
                <c:pt idx="34">
                  <c:v>22.90311527382136</c:v>
                </c:pt>
                <c:pt idx="35">
                  <c:v>24.3071012756485</c:v>
                </c:pt>
                <c:pt idx="36">
                  <c:v>25.886204934362436</c:v>
                </c:pt>
                <c:pt idx="37">
                  <c:v>27.639493834751704</c:v>
                </c:pt>
                <c:pt idx="38">
                  <c:v>29.562241384425988</c:v>
                </c:pt>
                <c:pt idx="39">
                  <c:v>31.646071990515225</c:v>
                </c:pt>
                <c:pt idx="40">
                  <c:v>33.8794274860864</c:v>
                </c:pt>
                <c:pt idx="41">
                  <c:v>36.24824803803631</c:v>
                </c:pt>
                <c:pt idx="42">
                  <c:v>38.73673266420474</c:v>
                </c:pt>
                <c:pt idx="43">
                  <c:v>41.3280564146944</c:v>
                </c:pt>
                <c:pt idx="44">
                  <c:v>44.004959232670956</c:v>
                </c:pt>
                <c:pt idx="45">
                  <c:v>46.75016610405805</c:v>
                </c:pt>
                <c:pt idx="46">
                  <c:v>49.54663471523912</c:v>
                </c:pt>
                <c:pt idx="47">
                  <c:v>52.377649384035976</c:v>
                </c:pt>
                <c:pt idx="48">
                  <c:v>55.22678925453215</c:v>
                </c:pt>
                <c:pt idx="49">
                  <c:v>58.07779859747501</c:v>
                </c:pt>
                <c:pt idx="50">
                  <c:v>60.91438180208587</c:v>
                </c:pt>
                <c:pt idx="51">
                  <c:v>63.7199384865994</c:v>
                </c:pt>
                <c:pt idx="52">
                  <c:v>66.47724699482711</c:v>
                </c:pt>
                <c:pt idx="53">
                  <c:v>69.16809828475436</c:v>
                </c:pt>
                <c:pt idx="54">
                  <c:v>71.77287718308656</c:v>
                </c:pt>
                <c:pt idx="55">
                  <c:v>74.27008432017237</c:v>
                </c:pt>
                <c:pt idx="56">
                  <c:v>76.63579004334099</c:v>
                </c:pt>
                <c:pt idx="57">
                  <c:v>78.84301193141584</c:v>
                </c:pt>
                <c:pt idx="58">
                  <c:v>80.8610116979633</c:v>
                </c:pt>
                <c:pt idx="59">
                  <c:v>82.65451812409128</c:v>
                </c:pt>
                <c:pt idx="60">
                  <c:v>84.18290522632384</c:v>
                </c:pt>
                <c:pt idx="61">
                  <c:v>85.39939748054746</c:v>
                </c:pt>
                <c:pt idx="62">
                  <c:v>86.25044948059985</c:v>
                </c:pt>
                <c:pt idx="63">
                  <c:v>86.67557365986937</c:v>
                </c:pt>
                <c:pt idx="64">
                  <c:v>86.60808559760494</c:v>
                </c:pt>
                <c:pt idx="65">
                  <c:v>85.97750730393375</c:v>
                </c:pt>
                <c:pt idx="66">
                  <c:v>84.71466713845706</c:v>
                </c:pt>
                <c:pt idx="67">
                  <c:v>82.76068174069746</c:v>
                </c:pt>
                <c:pt idx="68">
                  <c:v>80.08058843390972</c:v>
                </c:pt>
                <c:pt idx="69">
                  <c:v>76.68077728616544</c:v>
                </c:pt>
                <c:pt idx="70">
                  <c:v>72.62613817087936</c:v>
                </c:pt>
                <c:pt idx="71">
                  <c:v>68.04899417080253</c:v>
                </c:pt>
                <c:pt idx="72">
                  <c:v>63.14091546745294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'5 derece'!$P$7</c:f>
              <c:strCache>
                <c:ptCount val="1"/>
                <c:pt idx="0">
                  <c:v>m  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'5 derece'!$A$8:$A$80</c:f>
              <c:numCache>
                <c:ptCount val="73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</c:numCache>
            </c:numRef>
          </c:xVal>
          <c:yVal>
            <c:numRef>
              <c:f>'5 derece'!$P$8:$P$80</c:f>
              <c:numCache>
                <c:ptCount val="73"/>
                <c:pt idx="0">
                  <c:v>33.888275010162495</c:v>
                </c:pt>
                <c:pt idx="1">
                  <c:v>34.161901867330364</c:v>
                </c:pt>
                <c:pt idx="2">
                  <c:v>34.96945659472878</c:v>
                </c:pt>
                <c:pt idx="3">
                  <c:v>36.27389682531058</c:v>
                </c:pt>
                <c:pt idx="4">
                  <c:v>38.0218680669169</c:v>
                </c:pt>
                <c:pt idx="5">
                  <c:v>40.1524608739245</c:v>
                </c:pt>
                <c:pt idx="6">
                  <c:v>42.604567923679674</c:v>
                </c:pt>
                <c:pt idx="7">
                  <c:v>45.321620317440086</c:v>
                </c:pt>
                <c:pt idx="8">
                  <c:v>48.253831660760994</c:v>
                </c:pt>
                <c:pt idx="9">
                  <c:v>51.35868581447048</c:v>
                </c:pt>
                <c:pt idx="10">
                  <c:v>54.60043337804447</c:v>
                </c:pt>
                <c:pt idx="11">
                  <c:v>57.94915292826436</c:v>
                </c:pt>
                <c:pt idx="12">
                  <c:v>61.37970586671359</c:v>
                </c:pt>
                <c:pt idx="13">
                  <c:v>64.870747951695</c:v>
                </c:pt>
                <c:pt idx="14">
                  <c:v>68.40386090429976</c:v>
                </c:pt>
                <c:pt idx="15">
                  <c:v>71.96281528283343</c:v>
                </c:pt>
                <c:pt idx="16">
                  <c:v>75.53295213404114</c:v>
                </c:pt>
                <c:pt idx="17">
                  <c:v>79.10066248661957</c:v>
                </c:pt>
                <c:pt idx="18">
                  <c:v>82.65294269192087</c:v>
                </c:pt>
                <c:pt idx="19">
                  <c:v>86.17700575798261</c:v>
                </c:pt>
                <c:pt idx="20">
                  <c:v>89.65993216847464</c:v>
                </c:pt>
                <c:pt idx="21">
                  <c:v>93.08834743915963</c:v>
                </c:pt>
                <c:pt idx="22">
                  <c:v>96.44811770701276</c:v>
                </c:pt>
                <c:pt idx="23">
                  <c:v>99.72405920169572</c:v>
                </c:pt>
                <c:pt idx="24">
                  <c:v>102.8996629604048</c:v>
                </c:pt>
                <c:pt idx="25">
                  <c:v>105.956843173209</c:v>
                </c:pt>
                <c:pt idx="26">
                  <c:v>108.87572662826003</c:v>
                </c:pt>
                <c:pt idx="27">
                  <c:v>111.63451215072826</c:v>
                </c:pt>
                <c:pt idx="28">
                  <c:v>114.20944229530299</c:v>
                </c:pt>
                <c:pt idx="29">
                  <c:v>116.57494309746875</c:v>
                </c:pt>
                <c:pt idx="30">
                  <c:v>118.7039974551185</c:v>
                </c:pt>
                <c:pt idx="31">
                  <c:v>120.5688169463945</c:v>
                </c:pt>
                <c:pt idx="32">
                  <c:v>122.14185657232917</c:v>
                </c:pt>
                <c:pt idx="33">
                  <c:v>123.39716868429645</c:v>
                </c:pt>
                <c:pt idx="34">
                  <c:v>124.31201460569376</c:v>
                </c:pt>
                <c:pt idx="35">
                  <c:v>124.86855796123244</c:v>
                </c:pt>
                <c:pt idx="36">
                  <c:v>125.0553832823034</c:v>
                </c:pt>
                <c:pt idx="37">
                  <c:v>124.86855796123244</c:v>
                </c:pt>
                <c:pt idx="38">
                  <c:v>124.31201460569376</c:v>
                </c:pt>
                <c:pt idx="39">
                  <c:v>123.39716868429645</c:v>
                </c:pt>
                <c:pt idx="40">
                  <c:v>122.14185657232917</c:v>
                </c:pt>
                <c:pt idx="41">
                  <c:v>120.5688169463945</c:v>
                </c:pt>
                <c:pt idx="42">
                  <c:v>118.7039974551185</c:v>
                </c:pt>
                <c:pt idx="43">
                  <c:v>116.57494309746876</c:v>
                </c:pt>
                <c:pt idx="44">
                  <c:v>114.20944229530302</c:v>
                </c:pt>
                <c:pt idx="45">
                  <c:v>111.63451215072826</c:v>
                </c:pt>
                <c:pt idx="46">
                  <c:v>108.87572662826003</c:v>
                </c:pt>
                <c:pt idx="47">
                  <c:v>105.95684317320901</c:v>
                </c:pt>
                <c:pt idx="48">
                  <c:v>102.8996629604048</c:v>
                </c:pt>
                <c:pt idx="49">
                  <c:v>99.72405920169574</c:v>
                </c:pt>
                <c:pt idx="50">
                  <c:v>96.44811770701281</c:v>
                </c:pt>
                <c:pt idx="51">
                  <c:v>93.08834743915959</c:v>
                </c:pt>
                <c:pt idx="52">
                  <c:v>89.65993216847464</c:v>
                </c:pt>
                <c:pt idx="53">
                  <c:v>86.17700575798261</c:v>
                </c:pt>
                <c:pt idx="54">
                  <c:v>82.65294269192087</c:v>
                </c:pt>
                <c:pt idx="55">
                  <c:v>79.10066248661957</c:v>
                </c:pt>
                <c:pt idx="56">
                  <c:v>75.53295213404114</c:v>
                </c:pt>
                <c:pt idx="57">
                  <c:v>71.96281528283343</c:v>
                </c:pt>
                <c:pt idx="58">
                  <c:v>68.40386090429979</c:v>
                </c:pt>
                <c:pt idx="59">
                  <c:v>64.870747951695</c:v>
                </c:pt>
                <c:pt idx="60">
                  <c:v>61.37970586671359</c:v>
                </c:pt>
                <c:pt idx="61">
                  <c:v>57.94915292826436</c:v>
                </c:pt>
                <c:pt idx="62">
                  <c:v>54.60043337804447</c:v>
                </c:pt>
                <c:pt idx="63">
                  <c:v>51.35868581447049</c:v>
                </c:pt>
                <c:pt idx="64">
                  <c:v>48.25383166076101</c:v>
                </c:pt>
                <c:pt idx="65">
                  <c:v>45.3216203174401</c:v>
                </c:pt>
                <c:pt idx="66">
                  <c:v>42.6045679236797</c:v>
                </c:pt>
                <c:pt idx="67">
                  <c:v>40.15246087392451</c:v>
                </c:pt>
                <c:pt idx="68">
                  <c:v>38.0218680669169</c:v>
                </c:pt>
                <c:pt idx="69">
                  <c:v>36.27389682531058</c:v>
                </c:pt>
                <c:pt idx="70">
                  <c:v>34.96945659472881</c:v>
                </c:pt>
                <c:pt idx="71">
                  <c:v>34.161901867330364</c:v>
                </c:pt>
                <c:pt idx="72">
                  <c:v>33.888275010162495</c:v>
                </c:pt>
              </c:numCache>
            </c:numRef>
          </c:yVal>
          <c:smooth val="1"/>
        </c:ser>
        <c:axId val="34905920"/>
        <c:axId val="45717825"/>
      </c:scatterChart>
      <c:valAx>
        <c:axId val="34905920"/>
        <c:scaling>
          <c:orientation val="minMax"/>
          <c:max val="36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5717825"/>
        <c:crosses val="autoZero"/>
        <c:crossBetween val="midCat"/>
        <c:dispUnits/>
        <c:majorUnit val="30"/>
      </c:valAx>
      <c:valAx>
        <c:axId val="457178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490592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1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152400</xdr:colOff>
      <xdr:row>44</xdr:row>
      <xdr:rowOff>76200</xdr:rowOff>
    </xdr:from>
    <xdr:to>
      <xdr:col>37</xdr:col>
      <xdr:colOff>114300</xdr:colOff>
      <xdr:row>82</xdr:row>
      <xdr:rowOff>95250</xdr:rowOff>
    </xdr:to>
    <xdr:graphicFrame>
      <xdr:nvGraphicFramePr>
        <xdr:cNvPr id="1" name="Chart 2"/>
        <xdr:cNvGraphicFramePr/>
      </xdr:nvGraphicFramePr>
      <xdr:xfrm>
        <a:off x="12344400" y="7258050"/>
        <a:ext cx="103251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152400</xdr:colOff>
      <xdr:row>8</xdr:row>
      <xdr:rowOff>114300</xdr:rowOff>
    </xdr:from>
    <xdr:to>
      <xdr:col>37</xdr:col>
      <xdr:colOff>57150</xdr:colOff>
      <xdr:row>43</xdr:row>
      <xdr:rowOff>66675</xdr:rowOff>
    </xdr:to>
    <xdr:graphicFrame>
      <xdr:nvGraphicFramePr>
        <xdr:cNvPr id="2" name="Chart 4"/>
        <xdr:cNvGraphicFramePr/>
      </xdr:nvGraphicFramePr>
      <xdr:xfrm>
        <a:off x="12344400" y="1466850"/>
        <a:ext cx="10267950" cy="561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0"/>
  <sheetViews>
    <sheetView tabSelected="1" zoomScale="75" zoomScaleNormal="75" workbookViewId="0" topLeftCell="H52">
      <selection activeCell="N2" sqref="N2"/>
    </sheetView>
  </sheetViews>
  <sheetFormatPr defaultColWidth="9.140625" defaultRowHeight="12.75"/>
  <sheetData>
    <row r="1" spans="1:5" ht="12.75">
      <c r="A1">
        <v>70</v>
      </c>
      <c r="B1">
        <v>84.1</v>
      </c>
      <c r="D1" t="s">
        <v>0</v>
      </c>
      <c r="E1">
        <v>100</v>
      </c>
    </row>
    <row r="2" spans="1:5" ht="15">
      <c r="A2">
        <v>35</v>
      </c>
      <c r="B2">
        <v>126.6</v>
      </c>
      <c r="D2" s="15" t="s">
        <v>1</v>
      </c>
      <c r="E2">
        <f>+E1*PI()/30</f>
        <v>10.471975511965978</v>
      </c>
    </row>
    <row r="3" spans="1:3" ht="12.75">
      <c r="A3">
        <v>62.3</v>
      </c>
      <c r="B3">
        <f>ACOS((B2^2+A3^2-B1^2)/(2*B2*A3))</f>
        <v>0.6202587259712135</v>
      </c>
      <c r="C3">
        <f>+B3*180/PI()</f>
        <v>35.538207204311995</v>
      </c>
    </row>
    <row r="4" ht="12.75">
      <c r="A4">
        <v>56</v>
      </c>
    </row>
    <row r="6" ht="12.75">
      <c r="Q6" t="s">
        <v>34</v>
      </c>
    </row>
    <row r="7" spans="6:18" ht="15">
      <c r="F7" s="1" t="s">
        <v>2</v>
      </c>
      <c r="H7" s="1" t="s">
        <v>3</v>
      </c>
      <c r="I7" s="1" t="s">
        <v>4</v>
      </c>
      <c r="J7" s="1" t="s">
        <v>5</v>
      </c>
      <c r="K7" s="1" t="s">
        <v>6</v>
      </c>
      <c r="L7" s="2" t="s">
        <v>7</v>
      </c>
      <c r="M7" t="s">
        <v>8</v>
      </c>
      <c r="N7" s="15"/>
      <c r="O7" s="15"/>
      <c r="P7" s="1" t="s">
        <v>33</v>
      </c>
      <c r="Q7" s="1" t="s">
        <v>5</v>
      </c>
      <c r="R7" s="1" t="s">
        <v>6</v>
      </c>
    </row>
    <row r="8" spans="1:18" ht="12.75">
      <c r="A8">
        <v>0</v>
      </c>
      <c r="B8">
        <f>+A8*PI()/180</f>
        <v>0</v>
      </c>
      <c r="C8">
        <f>+$A$2*COS(B8)-$A$1</f>
        <v>-35</v>
      </c>
      <c r="D8">
        <f>+$A$2*SIN(B8)</f>
        <v>0</v>
      </c>
      <c r="E8">
        <f>+SQRT(C8^2+D8^2)</f>
        <v>35</v>
      </c>
      <c r="F8">
        <f>ATAN2(C8,D8)</f>
        <v>3.141592653589793</v>
      </c>
      <c r="G8">
        <f>+F8*180/PI()</f>
        <v>180</v>
      </c>
      <c r="H8">
        <f>+ACOS(($A$3^2+$A$4^2-E8^2)/(2*$A$3*$A$4))</f>
        <v>0.5914619767486503</v>
      </c>
      <c r="I8">
        <f>+ACOS(($A$4^2+E8^2-$A$3^2)/(2*$A$4*E8))</f>
        <v>1.448113809210675</v>
      </c>
      <c r="J8">
        <f>+(F8-I8)</f>
        <v>1.6934788443791182</v>
      </c>
      <c r="K8">
        <f>+J8-H8</f>
        <v>1.1020168676304678</v>
      </c>
      <c r="L8">
        <f>+$A$2*COS(B8)+$B$2*COS(K8+$B$3)</f>
        <v>15.895980916427714</v>
      </c>
      <c r="M8">
        <f>+$A$2*SIN(B8)+$B$2*SIN(K8+$B$3)</f>
        <v>125.1502954645114</v>
      </c>
      <c r="P8">
        <f>+H8*180/PI()</f>
        <v>33.888275010162495</v>
      </c>
      <c r="Q8">
        <f>+J8*180/PI()</f>
        <v>97.02919047761542</v>
      </c>
      <c r="R8">
        <f>+K8*180/PI()</f>
        <v>63.14091546745291</v>
      </c>
    </row>
    <row r="9" spans="1:18" ht="12.75">
      <c r="A9">
        <v>5</v>
      </c>
      <c r="B9">
        <f aca="true" t="shared" si="0" ref="B9:B24">+A9*PI()/180</f>
        <v>0.08726646259971647</v>
      </c>
      <c r="C9">
        <f aca="true" t="shared" si="1" ref="C9:C24">+$A$2*COS(B9)-$A$1</f>
        <v>-35.1331855667889</v>
      </c>
      <c r="D9">
        <f aca="true" t="shared" si="2" ref="D9:D24">+$A$2*SIN(B9)</f>
        <v>3.0504509961680357</v>
      </c>
      <c r="E9">
        <f aca="true" t="shared" si="3" ref="E9:E24">+SQRT(C9^2+D9^2)</f>
        <v>35.26536515266</v>
      </c>
      <c r="F9">
        <f aca="true" t="shared" si="4" ref="F9:F24">+ATAN2(C9,D9)</f>
        <v>3.054984507601003</v>
      </c>
      <c r="G9">
        <f aca="true" t="shared" si="5" ref="G9:G24">+F9*180/PI()</f>
        <v>175.03771876338945</v>
      </c>
      <c r="H9">
        <f aca="true" t="shared" si="6" ref="H9:H24">+ACOS(($A$3^2+$A$4^2-E9^2)/(2*$A$3*$A$4))</f>
        <v>0.5962376663281139</v>
      </c>
      <c r="I9">
        <f aca="true" t="shared" si="7" ref="I9:I24">+ACOS(($A$4^2+E9^2-$A$3^2)/(2*$A$4*E9))</f>
        <v>1.4442841322995366</v>
      </c>
      <c r="J9">
        <f aca="true" t="shared" si="8" ref="J9:J24">+(F9-I9)</f>
        <v>1.6107003753014666</v>
      </c>
      <c r="K9">
        <f aca="true" t="shared" si="9" ref="K9:K24">+J9-H9</f>
        <v>1.0144627089733527</v>
      </c>
      <c r="L9">
        <f aca="true" t="shared" si="10" ref="L9:L24">+$A$2*COS(B9)+$B$2*COS(K9+$B$3)</f>
        <v>26.77940645878148</v>
      </c>
      <c r="M9">
        <f aca="true" t="shared" si="11" ref="M9:M24">+$A$2*SIN(B9)+$B$2*SIN(K9+$B$3)</f>
        <v>129.39186871915834</v>
      </c>
      <c r="P9">
        <f aca="true" t="shared" si="12" ref="P9:P72">+H9*180/PI()</f>
        <v>34.161901867330364</v>
      </c>
      <c r="Q9">
        <f>+J9*180/PI()</f>
        <v>92.28633356491177</v>
      </c>
      <c r="R9">
        <f>+K9*180/PI()</f>
        <v>58.124431697581414</v>
      </c>
    </row>
    <row r="10" spans="1:18" ht="12.75">
      <c r="A10">
        <v>10</v>
      </c>
      <c r="B10">
        <f t="shared" si="0"/>
        <v>0.17453292519943295</v>
      </c>
      <c r="C10">
        <f t="shared" si="1"/>
        <v>-35.531728644572716</v>
      </c>
      <c r="D10">
        <f t="shared" si="2"/>
        <v>6.077686218342562</v>
      </c>
      <c r="E10">
        <f t="shared" si="3"/>
        <v>36.04777399840634</v>
      </c>
      <c r="F10">
        <f t="shared" si="4"/>
        <v>2.9721826030518543</v>
      </c>
      <c r="G10">
        <f t="shared" si="5"/>
        <v>170.29351909707813</v>
      </c>
      <c r="H10">
        <f t="shared" si="6"/>
        <v>0.6103321552112616</v>
      </c>
      <c r="I10">
        <f t="shared" si="7"/>
        <v>1.4331053148262936</v>
      </c>
      <c r="J10">
        <f t="shared" si="8"/>
        <v>1.5390772882255608</v>
      </c>
      <c r="K10">
        <f t="shared" si="9"/>
        <v>0.9287451330142992</v>
      </c>
      <c r="L10">
        <f t="shared" si="10"/>
        <v>37.22697941089576</v>
      </c>
      <c r="M10">
        <f t="shared" si="11"/>
        <v>132.6476255004039</v>
      </c>
      <c r="P10">
        <f t="shared" si="12"/>
        <v>34.96945659472878</v>
      </c>
      <c r="Q10">
        <f>+J10*180/PI()</f>
        <v>88.18263295976439</v>
      </c>
      <c r="R10">
        <f>+K10*180/PI()</f>
        <v>53.2131763650356</v>
      </c>
    </row>
    <row r="11" spans="1:18" ht="12.75">
      <c r="A11">
        <v>15</v>
      </c>
      <c r="B11">
        <f t="shared" si="0"/>
        <v>0.2617993877991494</v>
      </c>
      <c r="C11">
        <f t="shared" si="1"/>
        <v>-36.19259607988261</v>
      </c>
      <c r="D11">
        <f t="shared" si="2"/>
        <v>9.058666578588227</v>
      </c>
      <c r="E11">
        <f t="shared" si="3"/>
        <v>37.30902640358718</v>
      </c>
      <c r="F11">
        <f t="shared" si="4"/>
        <v>2.896340503542378</v>
      </c>
      <c r="G11">
        <f t="shared" si="5"/>
        <v>165.94808688577393</v>
      </c>
      <c r="H11">
        <f t="shared" si="6"/>
        <v>0.6330989321303879</v>
      </c>
      <c r="I11">
        <f t="shared" si="7"/>
        <v>1.415413834874752</v>
      </c>
      <c r="J11">
        <f t="shared" si="8"/>
        <v>1.480926668667626</v>
      </c>
      <c r="K11">
        <f t="shared" si="9"/>
        <v>0.847827736537238</v>
      </c>
      <c r="L11">
        <f t="shared" si="10"/>
        <v>46.78762254733657</v>
      </c>
      <c r="M11">
        <f t="shared" si="11"/>
        <v>134.99148169994407</v>
      </c>
      <c r="P11">
        <f t="shared" si="12"/>
        <v>36.27389682531058</v>
      </c>
      <c r="Q11">
        <f>+J11*180/PI()</f>
        <v>84.8508478830238</v>
      </c>
      <c r="R11">
        <f>+K11*180/PI()</f>
        <v>48.57695105771324</v>
      </c>
    </row>
    <row r="12" spans="1:18" ht="12.75">
      <c r="A12">
        <v>20</v>
      </c>
      <c r="B12">
        <f t="shared" si="0"/>
        <v>0.3490658503988659</v>
      </c>
      <c r="C12">
        <f t="shared" si="1"/>
        <v>-37.11075827249321</v>
      </c>
      <c r="D12">
        <f t="shared" si="2"/>
        <v>11.970705016398405</v>
      </c>
      <c r="E12">
        <f t="shared" si="3"/>
        <v>38.99366818021932</v>
      </c>
      <c r="F12">
        <f t="shared" si="4"/>
        <v>2.829562914291962</v>
      </c>
      <c r="G12">
        <f t="shared" si="5"/>
        <v>162.1220128556669</v>
      </c>
      <c r="H12">
        <f t="shared" si="6"/>
        <v>0.6636067855265916</v>
      </c>
      <c r="I12">
        <f t="shared" si="7"/>
        <v>1.3923456722548184</v>
      </c>
      <c r="J12">
        <f t="shared" si="8"/>
        <v>1.4372172420371434</v>
      </c>
      <c r="K12">
        <f t="shared" si="9"/>
        <v>0.7736104565105518</v>
      </c>
      <c r="L12">
        <f t="shared" si="10"/>
        <v>55.171540972181276</v>
      </c>
      <c r="M12">
        <f t="shared" si="11"/>
        <v>136.5943750810004</v>
      </c>
      <c r="P12">
        <f t="shared" si="12"/>
        <v>38.0218680669169</v>
      </c>
      <c r="Q12">
        <f>+J12*180/PI()</f>
        <v>82.34648221216045</v>
      </c>
      <c r="R12">
        <f>+K12*180/PI()</f>
        <v>44.32461414524354</v>
      </c>
    </row>
    <row r="13" spans="1:18" ht="12.75">
      <c r="A13">
        <v>25</v>
      </c>
      <c r="B13">
        <f t="shared" si="0"/>
        <v>0.4363323129985824</v>
      </c>
      <c r="C13">
        <f t="shared" si="1"/>
        <v>-38.279227453717255</v>
      </c>
      <c r="D13">
        <f t="shared" si="2"/>
        <v>14.79163916092448</v>
      </c>
      <c r="E13">
        <f t="shared" si="3"/>
        <v>41.03768808693316</v>
      </c>
      <c r="F13">
        <f t="shared" si="4"/>
        <v>2.7728527077251046</v>
      </c>
      <c r="G13">
        <f t="shared" si="5"/>
        <v>158.8727573640709</v>
      </c>
      <c r="H13">
        <f t="shared" si="6"/>
        <v>0.7007926450281823</v>
      </c>
      <c r="I13">
        <f t="shared" si="7"/>
        <v>1.3650935668559767</v>
      </c>
      <c r="J13">
        <f t="shared" si="8"/>
        <v>1.407759140869128</v>
      </c>
      <c r="K13">
        <f t="shared" si="9"/>
        <v>0.7069664958409456</v>
      </c>
      <c r="L13">
        <f t="shared" si="10"/>
        <v>62.252875967989226</v>
      </c>
      <c r="M13">
        <f t="shared" si="11"/>
        <v>137.65477708538992</v>
      </c>
      <c r="P13">
        <f t="shared" si="12"/>
        <v>40.1524608739245</v>
      </c>
      <c r="Q13">
        <f>+J13*180/PI()</f>
        <v>80.65865734276376</v>
      </c>
      <c r="R13">
        <f>+K13*180/PI()</f>
        <v>40.50619646883925</v>
      </c>
    </row>
    <row r="14" spans="1:18" ht="12.75">
      <c r="A14">
        <v>30</v>
      </c>
      <c r="B14">
        <f t="shared" si="0"/>
        <v>0.5235987755982988</v>
      </c>
      <c r="C14">
        <f t="shared" si="1"/>
        <v>-39.68911086754464</v>
      </c>
      <c r="D14">
        <f t="shared" si="2"/>
        <v>17.499999999999996</v>
      </c>
      <c r="E14">
        <f t="shared" si="3"/>
        <v>43.37597862246165</v>
      </c>
      <c r="F14">
        <f t="shared" si="4"/>
        <v>2.7263094147682665</v>
      </c>
      <c r="G14">
        <f t="shared" si="5"/>
        <v>156.2060231130031</v>
      </c>
      <c r="H14">
        <f t="shared" si="6"/>
        <v>0.7435899866577745</v>
      </c>
      <c r="I14">
        <f t="shared" si="7"/>
        <v>1.3347360394564265</v>
      </c>
      <c r="J14">
        <f t="shared" si="8"/>
        <v>1.39157337531184</v>
      </c>
      <c r="K14">
        <f t="shared" si="9"/>
        <v>0.6479833886540655</v>
      </c>
      <c r="L14">
        <f t="shared" si="10"/>
        <v>68.03254564137201</v>
      </c>
      <c r="M14">
        <f t="shared" si="11"/>
        <v>138.3496447252672</v>
      </c>
      <c r="P14">
        <f t="shared" si="12"/>
        <v>42.604567923679674</v>
      </c>
      <c r="Q14">
        <f>+J14*180/PI()</f>
        <v>79.73128128814294</v>
      </c>
      <c r="R14">
        <f>+K14*180/PI()</f>
        <v>37.126713364463264</v>
      </c>
    </row>
    <row r="15" spans="1:18" ht="12.75">
      <c r="A15">
        <v>35</v>
      </c>
      <c r="B15">
        <f t="shared" si="0"/>
        <v>0.6108652381980153</v>
      </c>
      <c r="C15">
        <f t="shared" si="1"/>
        <v>-41.329678449885286</v>
      </c>
      <c r="D15">
        <f t="shared" si="2"/>
        <v>20.07517527228661</v>
      </c>
      <c r="E15">
        <f t="shared" si="3"/>
        <v>45.947306591180514</v>
      </c>
      <c r="F15">
        <f t="shared" si="4"/>
        <v>2.6894239123281123</v>
      </c>
      <c r="G15">
        <f t="shared" si="5"/>
        <v>154.09263949796275</v>
      </c>
      <c r="H15">
        <f t="shared" si="6"/>
        <v>0.7910114968780871</v>
      </c>
      <c r="I15">
        <f t="shared" si="7"/>
        <v>1.30215931286227</v>
      </c>
      <c r="J15">
        <f t="shared" si="8"/>
        <v>1.3872645994658424</v>
      </c>
      <c r="K15">
        <f t="shared" si="9"/>
        <v>0.5962531025877552</v>
      </c>
      <c r="L15">
        <f t="shared" si="10"/>
        <v>72.5903161472566</v>
      </c>
      <c r="M15">
        <f t="shared" si="11"/>
        <v>138.8126759811487</v>
      </c>
      <c r="P15">
        <f t="shared" si="12"/>
        <v>45.321620317440086</v>
      </c>
      <c r="Q15">
        <f>+J15*180/PI()</f>
        <v>79.48440661729937</v>
      </c>
      <c r="R15">
        <f>+K15*180/PI()</f>
        <v>34.16278629985928</v>
      </c>
    </row>
    <row r="16" spans="1:18" ht="12.75">
      <c r="A16">
        <v>40</v>
      </c>
      <c r="B16">
        <f t="shared" si="0"/>
        <v>0.6981317007977318</v>
      </c>
      <c r="C16">
        <f t="shared" si="1"/>
        <v>-43.18844449083577</v>
      </c>
      <c r="D16">
        <f t="shared" si="2"/>
        <v>22.497566339028875</v>
      </c>
      <c r="E16">
        <f t="shared" si="3"/>
        <v>48.696840028045024</v>
      </c>
      <c r="F16">
        <f t="shared" si="4"/>
        <v>2.6613523335234928</v>
      </c>
      <c r="G16">
        <f t="shared" si="5"/>
        <v>152.48425650818916</v>
      </c>
      <c r="H16">
        <f t="shared" si="6"/>
        <v>0.8421882391833628</v>
      </c>
      <c r="I16">
        <f t="shared" si="7"/>
        <v>1.2680484819454438</v>
      </c>
      <c r="J16">
        <f t="shared" si="8"/>
        <v>1.393303851578049</v>
      </c>
      <c r="K16">
        <f t="shared" si="9"/>
        <v>0.5511156123946861</v>
      </c>
      <c r="L16">
        <f t="shared" si="10"/>
        <v>76.04450961035576</v>
      </c>
      <c r="M16">
        <f t="shared" si="11"/>
        <v>139.13236487904422</v>
      </c>
      <c r="P16">
        <f t="shared" si="12"/>
        <v>48.253831660760994</v>
      </c>
      <c r="Q16">
        <f>+J16*180/PI()</f>
        <v>79.83043027474427</v>
      </c>
      <c r="R16">
        <f>+K16*180/PI()</f>
        <v>31.576598613983272</v>
      </c>
    </row>
    <row r="17" spans="1:18" ht="12.75">
      <c r="A17">
        <v>45</v>
      </c>
      <c r="B17">
        <f t="shared" si="0"/>
        <v>0.7853981633974483</v>
      </c>
      <c r="C17">
        <f t="shared" si="1"/>
        <v>-45.251262658470836</v>
      </c>
      <c r="D17">
        <f t="shared" si="2"/>
        <v>24.74873734152916</v>
      </c>
      <c r="E17">
        <f t="shared" si="3"/>
        <v>51.57690153727652</v>
      </c>
      <c r="F17">
        <f t="shared" si="4"/>
        <v>2.641118616814407</v>
      </c>
      <c r="G17">
        <f t="shared" si="5"/>
        <v>151.32494993689525</v>
      </c>
      <c r="H17">
        <f t="shared" si="6"/>
        <v>0.8963781669598155</v>
      </c>
      <c r="I17">
        <f t="shared" si="7"/>
        <v>1.2329143819857713</v>
      </c>
      <c r="J17">
        <f t="shared" si="8"/>
        <v>1.4082042348286359</v>
      </c>
      <c r="K17">
        <f t="shared" si="9"/>
        <v>0.5118260678688203</v>
      </c>
      <c r="L17">
        <f t="shared" si="10"/>
        <v>78.52504587280166</v>
      </c>
      <c r="M17">
        <f t="shared" si="11"/>
        <v>139.35968202287006</v>
      </c>
      <c r="P17">
        <f t="shared" si="12"/>
        <v>51.35868581447048</v>
      </c>
      <c r="Q17">
        <f>+J17*180/PI()</f>
        <v>80.68415934813032</v>
      </c>
      <c r="R17">
        <f>+K17*180/PI()</f>
        <v>29.32547353365984</v>
      </c>
    </row>
    <row r="18" spans="1:18" ht="12.75">
      <c r="A18">
        <v>50</v>
      </c>
      <c r="B18">
        <f t="shared" si="0"/>
        <v>0.8726646259971648</v>
      </c>
      <c r="C18">
        <f t="shared" si="1"/>
        <v>-47.50243366097112</v>
      </c>
      <c r="D18">
        <f t="shared" si="2"/>
        <v>26.81155550916423</v>
      </c>
      <c r="E18">
        <f t="shared" si="3"/>
        <v>54.54668379045565</v>
      </c>
      <c r="F18">
        <f t="shared" si="4"/>
        <v>2.627742171184444</v>
      </c>
      <c r="G18">
        <f t="shared" si="5"/>
        <v>150.55853605741214</v>
      </c>
      <c r="H18">
        <f t="shared" si="6"/>
        <v>0.9529573354626858</v>
      </c>
      <c r="I18">
        <f t="shared" si="7"/>
        <v>1.1971314757709552</v>
      </c>
      <c r="J18">
        <f t="shared" si="8"/>
        <v>1.4306106954134887</v>
      </c>
      <c r="K18">
        <f t="shared" si="9"/>
        <v>0.47765335995080294</v>
      </c>
      <c r="L18">
        <f t="shared" si="10"/>
        <v>80.15828274317391</v>
      </c>
      <c r="M18">
        <f t="shared" si="11"/>
        <v>139.51826242477222</v>
      </c>
      <c r="P18">
        <f t="shared" si="12"/>
        <v>54.60043337804447</v>
      </c>
      <c r="Q18">
        <f>+J18*180/PI()</f>
        <v>81.96795497346862</v>
      </c>
      <c r="R18">
        <f>+K18*180/PI()</f>
        <v>27.36752159542415</v>
      </c>
    </row>
    <row r="19" spans="1:18" ht="12.75">
      <c r="A19">
        <v>55</v>
      </c>
      <c r="B19">
        <f t="shared" si="0"/>
        <v>0.9599310885968813</v>
      </c>
      <c r="C19">
        <f t="shared" si="1"/>
        <v>-49.924824727713386</v>
      </c>
      <c r="D19">
        <f t="shared" si="2"/>
        <v>28.670321550114714</v>
      </c>
      <c r="E19">
        <f t="shared" si="3"/>
        <v>57.57148132434907</v>
      </c>
      <c r="F19">
        <f t="shared" si="4"/>
        <v>2.620307274876939</v>
      </c>
      <c r="G19">
        <f t="shared" si="5"/>
        <v>150.13254787787469</v>
      </c>
      <c r="H19">
        <f t="shared" si="6"/>
        <v>1.0114035173399265</v>
      </c>
      <c r="I19">
        <f t="shared" si="7"/>
        <v>1.1609738497078173</v>
      </c>
      <c r="J19">
        <f t="shared" si="8"/>
        <v>1.4593334251691217</v>
      </c>
      <c r="K19">
        <f t="shared" si="9"/>
        <v>0.4479299078291952</v>
      </c>
      <c r="L19">
        <f t="shared" si="10"/>
        <v>81.05996154828912</v>
      </c>
      <c r="M19">
        <f t="shared" si="11"/>
        <v>139.6136216762165</v>
      </c>
      <c r="P19">
        <f t="shared" si="12"/>
        <v>57.94915292826436</v>
      </c>
      <c r="Q19">
        <f>+J19*180/PI()</f>
        <v>83.61364616456122</v>
      </c>
      <c r="R19">
        <f>+K19*180/PI()</f>
        <v>25.664493236296853</v>
      </c>
    </row>
    <row r="20" spans="1:18" ht="12.75">
      <c r="A20">
        <v>60</v>
      </c>
      <c r="B20">
        <f t="shared" si="0"/>
        <v>1.0471975511965976</v>
      </c>
      <c r="C20">
        <f t="shared" si="1"/>
        <v>-52.5</v>
      </c>
      <c r="D20">
        <f t="shared" si="2"/>
        <v>30.31088913245535</v>
      </c>
      <c r="E20">
        <f t="shared" si="3"/>
        <v>60.6217782649107</v>
      </c>
      <c r="F20">
        <f t="shared" si="4"/>
        <v>2.6179938779914944</v>
      </c>
      <c r="G20">
        <f t="shared" si="5"/>
        <v>150.00000000000003</v>
      </c>
      <c r="H20">
        <f t="shared" si="6"/>
        <v>1.071277961279832</v>
      </c>
      <c r="I20">
        <f t="shared" si="7"/>
        <v>1.1246445978145676</v>
      </c>
      <c r="J20">
        <f t="shared" si="8"/>
        <v>1.4933492801769268</v>
      </c>
      <c r="K20">
        <f t="shared" si="9"/>
        <v>0.4220713188970948</v>
      </c>
      <c r="L20">
        <f t="shared" si="10"/>
        <v>81.33291565408328</v>
      </c>
      <c r="M20">
        <f t="shared" si="11"/>
        <v>139.6402945049291</v>
      </c>
      <c r="P20">
        <f t="shared" si="12"/>
        <v>61.37970586671359</v>
      </c>
      <c r="Q20">
        <f>+J20*180/PI()</f>
        <v>85.5626110930374</v>
      </c>
      <c r="R20">
        <f>+K20*180/PI()</f>
        <v>24.1829052263238</v>
      </c>
    </row>
    <row r="21" spans="1:18" ht="12.75">
      <c r="A21">
        <v>65</v>
      </c>
      <c r="B21">
        <f t="shared" si="0"/>
        <v>1.1344640137963142</v>
      </c>
      <c r="C21">
        <f t="shared" si="1"/>
        <v>-55.20836083907552</v>
      </c>
      <c r="D21">
        <f t="shared" si="2"/>
        <v>31.72077254628275</v>
      </c>
      <c r="E21">
        <f t="shared" si="3"/>
        <v>63.67236855552471</v>
      </c>
      <c r="F21">
        <f t="shared" si="4"/>
        <v>2.620085612081692</v>
      </c>
      <c r="G21">
        <f t="shared" si="5"/>
        <v>150.11984753523197</v>
      </c>
      <c r="H21">
        <f t="shared" si="6"/>
        <v>1.1322081399884452</v>
      </c>
      <c r="I21">
        <f t="shared" si="7"/>
        <v>1.088298072194729</v>
      </c>
      <c r="J21">
        <f t="shared" si="8"/>
        <v>1.531787539886963</v>
      </c>
      <c r="K21">
        <f t="shared" si="9"/>
        <v>0.39957939989851776</v>
      </c>
      <c r="L21">
        <f t="shared" si="10"/>
        <v>81.06723019662886</v>
      </c>
      <c r="M21">
        <f t="shared" si="11"/>
        <v>139.58692123468293</v>
      </c>
      <c r="P21">
        <f t="shared" si="12"/>
        <v>64.870747951695</v>
      </c>
      <c r="Q21">
        <f>+J21*180/PI()</f>
        <v>87.76496114625022</v>
      </c>
      <c r="R21">
        <f>+K21*180/PI()</f>
        <v>22.89421319455522</v>
      </c>
    </row>
    <row r="22" spans="1:18" ht="12.75">
      <c r="A22">
        <v>70</v>
      </c>
      <c r="B22">
        <f t="shared" si="0"/>
        <v>1.2217304763960306</v>
      </c>
      <c r="C22">
        <f t="shared" si="1"/>
        <v>-58.02929498360159</v>
      </c>
      <c r="D22">
        <f t="shared" si="2"/>
        <v>32.88924172750679</v>
      </c>
      <c r="E22">
        <f t="shared" si="3"/>
        <v>66.7015839220046</v>
      </c>
      <c r="F22">
        <f t="shared" si="4"/>
        <v>2.625965716818407</v>
      </c>
      <c r="G22">
        <f t="shared" si="5"/>
        <v>150.45675271974062</v>
      </c>
      <c r="H22">
        <f t="shared" si="6"/>
        <v>1.1938725938562567</v>
      </c>
      <c r="I22">
        <f t="shared" si="7"/>
        <v>1.052056105881812</v>
      </c>
      <c r="J22">
        <f t="shared" si="8"/>
        <v>1.573909610936595</v>
      </c>
      <c r="K22">
        <f t="shared" si="9"/>
        <v>0.38003701708033844</v>
      </c>
      <c r="L22">
        <f t="shared" si="10"/>
        <v>80.34146837407778</v>
      </c>
      <c r="M22">
        <f t="shared" si="11"/>
        <v>139.43969324174583</v>
      </c>
      <c r="P22">
        <f t="shared" si="12"/>
        <v>68.40386090429976</v>
      </c>
      <c r="Q22">
        <f>+J22*180/PI()</f>
        <v>90.17837804174434</v>
      </c>
      <c r="R22">
        <f>+K22*180/PI()</f>
        <v>21.774517137444573</v>
      </c>
    </row>
    <row r="23" spans="1:18" ht="12.75">
      <c r="A23">
        <v>75</v>
      </c>
      <c r="B23">
        <f t="shared" si="0"/>
        <v>1.3089969389957472</v>
      </c>
      <c r="C23">
        <f t="shared" si="1"/>
        <v>-60.94133342141177</v>
      </c>
      <c r="D23">
        <f t="shared" si="2"/>
        <v>33.80740392011739</v>
      </c>
      <c r="E23">
        <f t="shared" si="3"/>
        <v>69.69064986780973</v>
      </c>
      <c r="F23">
        <f t="shared" si="4"/>
        <v>2.635107426185381</v>
      </c>
      <c r="G23">
        <f t="shared" si="5"/>
        <v>150.98053408400344</v>
      </c>
      <c r="H23">
        <f t="shared" si="6"/>
        <v>1.2559880656899378</v>
      </c>
      <c r="I23">
        <f t="shared" si="7"/>
        <v>1.0160196649118876</v>
      </c>
      <c r="J23">
        <f t="shared" si="8"/>
        <v>1.6190877612734933</v>
      </c>
      <c r="K23">
        <f t="shared" si="9"/>
        <v>0.3630996955835555</v>
      </c>
      <c r="L23">
        <f t="shared" si="10"/>
        <v>79.22421628109274</v>
      </c>
      <c r="M23">
        <f t="shared" si="11"/>
        <v>139.18461034990165</v>
      </c>
      <c r="P23">
        <f t="shared" si="12"/>
        <v>71.96281528283343</v>
      </c>
      <c r="Q23">
        <f>+J23*180/PI()</f>
        <v>92.76689538225615</v>
      </c>
      <c r="R23">
        <f>+K23*180/PI()</f>
        <v>20.804080099422706</v>
      </c>
    </row>
    <row r="24" spans="1:18" ht="12.75">
      <c r="A24">
        <v>80</v>
      </c>
      <c r="B24">
        <f t="shared" si="0"/>
        <v>1.3962634015954636</v>
      </c>
      <c r="C24">
        <f t="shared" si="1"/>
        <v>-63.92231378165744</v>
      </c>
      <c r="D24">
        <f t="shared" si="2"/>
        <v>34.468271355427284</v>
      </c>
      <c r="E24">
        <f t="shared" si="3"/>
        <v>72.62316386272386</v>
      </c>
      <c r="F24">
        <f t="shared" si="4"/>
        <v>2.647062503611213</v>
      </c>
      <c r="G24">
        <f t="shared" si="5"/>
        <v>151.66550956425576</v>
      </c>
      <c r="H24">
        <f t="shared" si="6"/>
        <v>1.3182987084902953</v>
      </c>
      <c r="I24">
        <f t="shared" si="7"/>
        <v>0.9802772339546897</v>
      </c>
      <c r="J24">
        <f t="shared" si="8"/>
        <v>1.6667852696565235</v>
      </c>
      <c r="K24">
        <f t="shared" si="9"/>
        <v>0.3484865611662282</v>
      </c>
      <c r="L24">
        <f t="shared" si="10"/>
        <v>77.77558082568943</v>
      </c>
      <c r="M24">
        <f t="shared" si="11"/>
        <v>138.80892454905924</v>
      </c>
      <c r="P24">
        <f t="shared" si="12"/>
        <v>75.53295213404114</v>
      </c>
      <c r="Q24">
        <f>+J24*180/PI()</f>
        <v>95.49976130589363</v>
      </c>
      <c r="R24">
        <f>+K24*180/PI()</f>
        <v>19.96680917185249</v>
      </c>
    </row>
    <row r="25" spans="1:18" ht="12.75">
      <c r="A25">
        <v>85</v>
      </c>
      <c r="B25">
        <f aca="true" t="shared" si="13" ref="B25:B40">+A25*PI()/180</f>
        <v>1.4835298641951802</v>
      </c>
      <c r="C25">
        <f aca="true" t="shared" si="14" ref="C25:C40">+$A$2*COS(B25)-$A$1</f>
        <v>-66.94954900383196</v>
      </c>
      <c r="D25">
        <f aca="true" t="shared" si="15" ref="D25:D40">+$A$2*SIN(B25)</f>
        <v>34.8668144332111</v>
      </c>
      <c r="E25">
        <f aca="true" t="shared" si="16" ref="E25:E40">+SQRT(C25^2+D25^2)</f>
        <v>75.48467964121247</v>
      </c>
      <c r="F25">
        <f aca="true" t="shared" si="17" ref="F25:F40">+ATAN2(C25,D25)</f>
        <v>2.6614498453541358</v>
      </c>
      <c r="G25">
        <f aca="true" t="shared" si="18" ref="G25:G40">+F25*180/PI()</f>
        <v>152.4898435245376</v>
      </c>
      <c r="H25">
        <f aca="true" t="shared" si="19" ref="H25:H40">+ACOS(($A$3^2+$A$4^2-E25^2)/(2*$A$3*$A$4))</f>
        <v>1.3805670009002764</v>
      </c>
      <c r="I25">
        <f aca="true" t="shared" si="20" ref="I25:I40">+ACOS(($A$4^2+E25^2-$A$3^2)/(2*$A$4*E25))</f>
        <v>0.9449109538043514</v>
      </c>
      <c r="J25">
        <f aca="true" t="shared" si="21" ref="J25:J40">+(F25-I25)</f>
        <v>1.7165388915497843</v>
      </c>
      <c r="K25">
        <f aca="true" t="shared" si="22" ref="K25:K40">+J25-H25</f>
        <v>0.33597189064950794</v>
      </c>
      <c r="L25">
        <f aca="true" t="shared" si="23" ref="L25:L40">+$A$2*COS(B25)+$B$2*COS(K25+$B$3)</f>
        <v>76.04848593469553</v>
      </c>
      <c r="M25">
        <f aca="true" t="shared" si="24" ref="M25:M40">+$A$2*SIN(B25)+$B$2*SIN(K25+$B$3)</f>
        <v>138.3020448680756</v>
      </c>
      <c r="P25">
        <f t="shared" si="12"/>
        <v>79.10066248661957</v>
      </c>
      <c r="Q25">
        <f>+J25*180/PI()</f>
        <v>98.35043385586718</v>
      </c>
      <c r="R25">
        <f>+K25*180/PI()</f>
        <v>19.24977136924761</v>
      </c>
    </row>
    <row r="26" spans="1:18" ht="12.75">
      <c r="A26">
        <v>90</v>
      </c>
      <c r="B26">
        <f t="shared" si="13"/>
        <v>1.5707963267948966</v>
      </c>
      <c r="C26">
        <f t="shared" si="14"/>
        <v>-70</v>
      </c>
      <c r="D26">
        <f t="shared" si="15"/>
        <v>35</v>
      </c>
      <c r="E26">
        <f t="shared" si="16"/>
        <v>78.26237921249263</v>
      </c>
      <c r="F26">
        <f t="shared" si="17"/>
        <v>2.677945044588987</v>
      </c>
      <c r="G26">
        <f t="shared" si="18"/>
        <v>153.43494882292202</v>
      </c>
      <c r="H26">
        <f t="shared" si="19"/>
        <v>1.4425659864362044</v>
      </c>
      <c r="I26">
        <f t="shared" si="20"/>
        <v>0.9100012556800213</v>
      </c>
      <c r="J26">
        <f t="shared" si="21"/>
        <v>1.7679437889089655</v>
      </c>
      <c r="K26">
        <f t="shared" si="22"/>
        <v>0.32537780247276116</v>
      </c>
      <c r="L26">
        <f t="shared" si="23"/>
        <v>74.08971997449773</v>
      </c>
      <c r="M26">
        <f t="shared" si="24"/>
        <v>137.65609282502675</v>
      </c>
      <c r="P26">
        <f t="shared" si="12"/>
        <v>82.65294269192087</v>
      </c>
      <c r="Q26">
        <f>+J26*180/PI()</f>
        <v>101.29571752085144</v>
      </c>
      <c r="R26">
        <f>+K26*180/PI()</f>
        <v>18.642774828930577</v>
      </c>
    </row>
    <row r="27" spans="1:18" ht="12.75">
      <c r="A27">
        <v>95</v>
      </c>
      <c r="B27">
        <f t="shared" si="13"/>
        <v>1.6580627893946132</v>
      </c>
      <c r="C27">
        <f t="shared" si="14"/>
        <v>-73.05045099616804</v>
      </c>
      <c r="D27">
        <f t="shared" si="15"/>
        <v>34.8668144332111</v>
      </c>
      <c r="E27">
        <f t="shared" si="16"/>
        <v>80.94481539582091</v>
      </c>
      <c r="F27">
        <f t="shared" si="17"/>
        <v>2.6962712459086595</v>
      </c>
      <c r="G27">
        <f t="shared" si="18"/>
        <v>154.48496281304634</v>
      </c>
      <c r="H27">
        <f t="shared" si="19"/>
        <v>1.5040724899869082</v>
      </c>
      <c r="I27">
        <f t="shared" si="20"/>
        <v>0.8756305188720128</v>
      </c>
      <c r="J27">
        <f t="shared" si="21"/>
        <v>1.8206407270366467</v>
      </c>
      <c r="K27">
        <f t="shared" si="22"/>
        <v>0.31656823704973847</v>
      </c>
      <c r="L27">
        <f t="shared" si="23"/>
        <v>71.94073787127546</v>
      </c>
      <c r="M27">
        <f t="shared" si="24"/>
        <v>136.8662340013999</v>
      </c>
      <c r="P27">
        <f t="shared" si="12"/>
        <v>86.17700575798261</v>
      </c>
      <c r="Q27">
        <f>+J27*180/PI()</f>
        <v>104.31502966882961</v>
      </c>
      <c r="R27">
        <f>+K27*180/PI()</f>
        <v>18.138023910846993</v>
      </c>
    </row>
    <row r="28" spans="1:18" ht="12.75">
      <c r="A28">
        <v>100</v>
      </c>
      <c r="B28">
        <f t="shared" si="13"/>
        <v>1.7453292519943295</v>
      </c>
      <c r="C28">
        <f t="shared" si="14"/>
        <v>-76.07768621834256</v>
      </c>
      <c r="D28">
        <f t="shared" si="15"/>
        <v>34.468271355427284</v>
      </c>
      <c r="E28">
        <f t="shared" si="16"/>
        <v>83.52171017506741</v>
      </c>
      <c r="F28">
        <f t="shared" si="17"/>
        <v>2.716191330283364</v>
      </c>
      <c r="G28">
        <f t="shared" si="18"/>
        <v>155.62629957526138</v>
      </c>
      <c r="H28">
        <f t="shared" si="19"/>
        <v>1.5648610234546618</v>
      </c>
      <c r="I28">
        <f t="shared" si="20"/>
        <v>0.8418861157203216</v>
      </c>
      <c r="J28">
        <f t="shared" si="21"/>
        <v>1.8743052145630426</v>
      </c>
      <c r="K28">
        <f t="shared" si="22"/>
        <v>0.30944419110838073</v>
      </c>
      <c r="L28">
        <f t="shared" si="23"/>
        <v>69.63824208412375</v>
      </c>
      <c r="M28">
        <f t="shared" si="24"/>
        <v>135.9308664399991</v>
      </c>
      <c r="P28">
        <f t="shared" si="12"/>
        <v>89.65993216847464</v>
      </c>
      <c r="Q28">
        <f>+J28*180/PI()</f>
        <v>107.38977831382455</v>
      </c>
      <c r="R28">
        <f>+K28*180/PI()</f>
        <v>17.729846145349892</v>
      </c>
    </row>
    <row r="29" spans="1:18" ht="12.75">
      <c r="A29">
        <v>105</v>
      </c>
      <c r="B29">
        <f t="shared" si="13"/>
        <v>1.8325957145940461</v>
      </c>
      <c r="C29">
        <f t="shared" si="14"/>
        <v>-79.05866657858823</v>
      </c>
      <c r="D29">
        <f t="shared" si="15"/>
        <v>33.80740392011739</v>
      </c>
      <c r="E29">
        <f t="shared" si="16"/>
        <v>85.98379685151356</v>
      </c>
      <c r="F29">
        <f t="shared" si="17"/>
        <v>2.7375013344173897</v>
      </c>
      <c r="G29">
        <f t="shared" si="18"/>
        <v>156.8472728735474</v>
      </c>
      <c r="H29">
        <f t="shared" si="19"/>
        <v>1.6246981580537674</v>
      </c>
      <c r="I29">
        <f t="shared" si="20"/>
        <v>0.8088630889490172</v>
      </c>
      <c r="J29">
        <f t="shared" si="21"/>
        <v>1.9286382454683726</v>
      </c>
      <c r="K29">
        <f t="shared" si="22"/>
        <v>0.3039400874146052</v>
      </c>
      <c r="L29">
        <f t="shared" si="23"/>
        <v>67.21457263840185</v>
      </c>
      <c r="M29">
        <f t="shared" si="24"/>
        <v>134.85171587951373</v>
      </c>
      <c r="P29">
        <f t="shared" si="12"/>
        <v>93.08834743915963</v>
      </c>
      <c r="Q29">
        <f>+J29*180/PI()</f>
        <v>110.50283167285383</v>
      </c>
      <c r="R29">
        <f>+K29*180/PI()</f>
        <v>17.41448423369419</v>
      </c>
    </row>
    <row r="30" spans="1:18" ht="12.75">
      <c r="A30">
        <v>110</v>
      </c>
      <c r="B30">
        <f t="shared" si="13"/>
        <v>1.9198621771937625</v>
      </c>
      <c r="C30">
        <f t="shared" si="14"/>
        <v>-81.9707050163984</v>
      </c>
      <c r="D30">
        <f t="shared" si="15"/>
        <v>32.88924172750679</v>
      </c>
      <c r="E30">
        <f t="shared" si="16"/>
        <v>88.32269641658239</v>
      </c>
      <c r="F30">
        <f t="shared" si="17"/>
        <v>2.7600249551068283</v>
      </c>
      <c r="G30">
        <f t="shared" si="18"/>
        <v>158.13778127840578</v>
      </c>
      <c r="H30">
        <f t="shared" si="19"/>
        <v>1.6833372113384162</v>
      </c>
      <c r="I30">
        <f t="shared" si="20"/>
        <v>0.7766666164710254</v>
      </c>
      <c r="J30">
        <f t="shared" si="21"/>
        <v>1.983358338635803</v>
      </c>
      <c r="K30">
        <f t="shared" si="22"/>
        <v>0.3000211272973867</v>
      </c>
      <c r="L30">
        <f t="shared" si="23"/>
        <v>64.69793610469034</v>
      </c>
      <c r="M30">
        <f t="shared" si="24"/>
        <v>133.63386673869883</v>
      </c>
      <c r="P30">
        <f t="shared" si="12"/>
        <v>96.44811770701276</v>
      </c>
      <c r="Q30">
        <f>+J30*180/PI()</f>
        <v>113.63806206591023</v>
      </c>
      <c r="R30">
        <f>+K30*180/PI()</f>
        <v>17.189944358897474</v>
      </c>
    </row>
    <row r="31" spans="1:18" ht="12.75">
      <c r="A31">
        <v>115</v>
      </c>
      <c r="B31">
        <f t="shared" si="13"/>
        <v>2.007128639793479</v>
      </c>
      <c r="C31">
        <f t="shared" si="14"/>
        <v>-84.79163916092448</v>
      </c>
      <c r="D31">
        <f t="shared" si="15"/>
        <v>31.720772546282753</v>
      </c>
      <c r="E31">
        <f t="shared" si="16"/>
        <v>90.53082062220263</v>
      </c>
      <c r="F31">
        <f t="shared" si="17"/>
        <v>2.7836089782548035</v>
      </c>
      <c r="G31">
        <f t="shared" si="18"/>
        <v>159.48904626872357</v>
      </c>
      <c r="H31">
        <f t="shared" si="19"/>
        <v>1.7405131765233384</v>
      </c>
      <c r="I31">
        <f t="shared" si="20"/>
        <v>0.7454143445653597</v>
      </c>
      <c r="J31">
        <f t="shared" si="21"/>
        <v>2.038194633689444</v>
      </c>
      <c r="K31">
        <f t="shared" si="22"/>
        <v>0.2976814571661055</v>
      </c>
      <c r="L31">
        <f t="shared" si="23"/>
        <v>62.112501091008454</v>
      </c>
      <c r="M31">
        <f t="shared" si="24"/>
        <v>132.28574265074323</v>
      </c>
      <c r="P31">
        <f t="shared" si="12"/>
        <v>99.72405920169572</v>
      </c>
      <c r="Q31">
        <f>+J31*180/PI()</f>
        <v>116.77995033661797</v>
      </c>
      <c r="R31">
        <f>+K31*180/PI()</f>
        <v>17.05589113492224</v>
      </c>
    </row>
    <row r="32" spans="1:18" ht="12.75">
      <c r="A32">
        <v>120</v>
      </c>
      <c r="B32">
        <f t="shared" si="13"/>
        <v>2.0943951023931953</v>
      </c>
      <c r="C32">
        <f t="shared" si="14"/>
        <v>-87.5</v>
      </c>
      <c r="D32">
        <f t="shared" si="15"/>
        <v>30.310889132455355</v>
      </c>
      <c r="E32">
        <f t="shared" si="16"/>
        <v>92.60129588726068</v>
      </c>
      <c r="F32">
        <f t="shared" si="17"/>
        <v>2.808119481337961</v>
      </c>
      <c r="G32">
        <f t="shared" si="18"/>
        <v>160.89339464913093</v>
      </c>
      <c r="H32">
        <f t="shared" si="19"/>
        <v>1.7959379178515191</v>
      </c>
      <c r="I32">
        <f t="shared" si="20"/>
        <v>0.7152386001934954</v>
      </c>
      <c r="J32">
        <f t="shared" si="21"/>
        <v>2.092880881144466</v>
      </c>
      <c r="K32">
        <f t="shared" si="22"/>
        <v>0.2969429632929468</v>
      </c>
      <c r="L32">
        <f t="shared" si="23"/>
        <v>59.47838588873136</v>
      </c>
      <c r="M32">
        <f t="shared" si="24"/>
        <v>130.81903858296292</v>
      </c>
      <c r="P32">
        <f t="shared" si="12"/>
        <v>102.8996629604048</v>
      </c>
      <c r="Q32">
        <f>+J32*180/PI()</f>
        <v>119.91324151319877</v>
      </c>
      <c r="R32">
        <f>+K32*180/PI()</f>
        <v>17.013578552793977</v>
      </c>
    </row>
    <row r="33" spans="1:18" ht="12.75">
      <c r="A33">
        <v>125</v>
      </c>
      <c r="B33">
        <f t="shared" si="13"/>
        <v>2.1816615649929116</v>
      </c>
      <c r="C33">
        <f t="shared" si="14"/>
        <v>-90.0751752722866</v>
      </c>
      <c r="D33">
        <f t="shared" si="15"/>
        <v>28.67032155011472</v>
      </c>
      <c r="E33">
        <f t="shared" si="16"/>
        <v>94.52790348949947</v>
      </c>
      <c r="F33">
        <f t="shared" si="17"/>
        <v>2.8334386754208567</v>
      </c>
      <c r="G33">
        <f t="shared" si="18"/>
        <v>162.34407761075343</v>
      </c>
      <c r="H33">
        <f t="shared" si="19"/>
        <v>1.8492957783917734</v>
      </c>
      <c r="I33">
        <f t="shared" si="20"/>
        <v>0.6862884171603488</v>
      </c>
      <c r="J33">
        <f t="shared" si="21"/>
        <v>2.147150258260508</v>
      </c>
      <c r="K33">
        <f t="shared" si="22"/>
        <v>0.2978544798687346</v>
      </c>
      <c r="L33">
        <f t="shared" si="23"/>
        <v>56.811563805681786</v>
      </c>
      <c r="M33">
        <f t="shared" si="24"/>
        <v>129.24859631139907</v>
      </c>
      <c r="P33">
        <f t="shared" si="12"/>
        <v>105.956843173209</v>
      </c>
      <c r="Q33">
        <f>+J33*180/PI()</f>
        <v>123.02264777875183</v>
      </c>
      <c r="R33">
        <f>+K33*180/PI()</f>
        <v>17.065804605542834</v>
      </c>
    </row>
    <row r="34" spans="1:18" ht="12.75">
      <c r="A34">
        <v>130</v>
      </c>
      <c r="B34">
        <f t="shared" si="13"/>
        <v>2.2689280275926285</v>
      </c>
      <c r="C34">
        <f t="shared" si="14"/>
        <v>-92.49756633902888</v>
      </c>
      <c r="D34">
        <f t="shared" si="15"/>
        <v>26.81155550916423</v>
      </c>
      <c r="E34">
        <f t="shared" si="16"/>
        <v>96.30503251369599</v>
      </c>
      <c r="F34">
        <f t="shared" si="17"/>
        <v>2.8594622721832774</v>
      </c>
      <c r="G34">
        <f t="shared" si="18"/>
        <v>163.83511987299048</v>
      </c>
      <c r="H34">
        <f t="shared" si="19"/>
        <v>1.9002399051644017</v>
      </c>
      <c r="I34">
        <f t="shared" si="20"/>
        <v>0.6587312207680617</v>
      </c>
      <c r="J34">
        <f t="shared" si="21"/>
        <v>2.200731051415216</v>
      </c>
      <c r="K34">
        <f t="shared" si="22"/>
        <v>0.3004911462508142</v>
      </c>
      <c r="L34">
        <f t="shared" si="23"/>
        <v>54.123714431857906</v>
      </c>
      <c r="M34">
        <f t="shared" si="24"/>
        <v>127.5922051053488</v>
      </c>
      <c r="P34">
        <f t="shared" si="12"/>
        <v>108.87572662826003</v>
      </c>
      <c r="Q34">
        <f>+J34*180/PI()</f>
        <v>126.09260108948004</v>
      </c>
      <c r="R34">
        <f>+K34*180/PI()</f>
        <v>17.216874461220023</v>
      </c>
    </row>
    <row r="35" spans="1:18" ht="12.75">
      <c r="A35">
        <v>135</v>
      </c>
      <c r="B35">
        <f t="shared" si="13"/>
        <v>2.356194490192345</v>
      </c>
      <c r="C35">
        <f t="shared" si="14"/>
        <v>-94.74873734152916</v>
      </c>
      <c r="D35">
        <f t="shared" si="15"/>
        <v>24.748737341529164</v>
      </c>
      <c r="E35">
        <f t="shared" si="16"/>
        <v>97.92764281761346</v>
      </c>
      <c r="F35">
        <f t="shared" si="17"/>
        <v>2.8860972799412714</v>
      </c>
      <c r="G35">
        <f t="shared" si="18"/>
        <v>165.3611934048217</v>
      </c>
      <c r="H35">
        <f t="shared" si="19"/>
        <v>1.9483897958878245</v>
      </c>
      <c r="I35">
        <f t="shared" si="20"/>
        <v>0.6327539069804272</v>
      </c>
      <c r="J35">
        <f t="shared" si="21"/>
        <v>2.253343372960844</v>
      </c>
      <c r="K35">
        <f t="shared" si="22"/>
        <v>0.3049535770730196</v>
      </c>
      <c r="L35">
        <f t="shared" si="23"/>
        <v>51.42205535532398</v>
      </c>
      <c r="M35">
        <f t="shared" si="24"/>
        <v>125.87029953245371</v>
      </c>
      <c r="P35">
        <f t="shared" si="12"/>
        <v>111.63451215072826</v>
      </c>
      <c r="Q35">
        <f>+J35*180/PI()</f>
        <v>129.10706506442975</v>
      </c>
      <c r="R35">
        <f>+K35*180/PI()</f>
        <v>17.472552913701488</v>
      </c>
    </row>
    <row r="36" spans="1:18" ht="12.75">
      <c r="A36">
        <v>140</v>
      </c>
      <c r="B36">
        <f t="shared" si="13"/>
        <v>2.443460952792061</v>
      </c>
      <c r="C36">
        <f t="shared" si="14"/>
        <v>-96.81155550916422</v>
      </c>
      <c r="D36">
        <f t="shared" si="15"/>
        <v>22.497566339028882</v>
      </c>
      <c r="E36">
        <f t="shared" si="16"/>
        <v>99.39123588769279</v>
      </c>
      <c r="F36">
        <f t="shared" si="17"/>
        <v>2.9132601490804886</v>
      </c>
      <c r="G36">
        <f t="shared" si="18"/>
        <v>166.917511165965</v>
      </c>
      <c r="H36">
        <f t="shared" si="19"/>
        <v>1.993330804919507</v>
      </c>
      <c r="I36">
        <f t="shared" si="20"/>
        <v>0.6085629273636041</v>
      </c>
      <c r="J36">
        <f t="shared" si="21"/>
        <v>2.3046972217168844</v>
      </c>
      <c r="K36">
        <f t="shared" si="22"/>
        <v>0.3113664167973773</v>
      </c>
      <c r="L36">
        <f t="shared" si="23"/>
        <v>48.709199023363</v>
      </c>
      <c r="M36">
        <f t="shared" si="24"/>
        <v>124.10551698678955</v>
      </c>
      <c r="P36">
        <f t="shared" si="12"/>
        <v>114.20944229530299</v>
      </c>
      <c r="Q36">
        <f>+J36*180/PI()</f>
        <v>132.049423859904</v>
      </c>
      <c r="R36">
        <f>+K36*180/PI()</f>
        <v>17.839981564601022</v>
      </c>
    </row>
    <row r="37" spans="1:18" ht="12.75">
      <c r="A37">
        <v>145</v>
      </c>
      <c r="B37">
        <f t="shared" si="13"/>
        <v>2.5307274153917776</v>
      </c>
      <c r="C37">
        <f t="shared" si="14"/>
        <v>-98.6703215501147</v>
      </c>
      <c r="D37">
        <f t="shared" si="15"/>
        <v>20.075175272286625</v>
      </c>
      <c r="E37">
        <f t="shared" si="16"/>
        <v>100.69183192799731</v>
      </c>
      <c r="F37">
        <f t="shared" si="17"/>
        <v>2.940875201321892</v>
      </c>
      <c r="G37">
        <f t="shared" si="18"/>
        <v>168.49973711043074</v>
      </c>
      <c r="H37">
        <f t="shared" si="19"/>
        <v>2.0346165823758664</v>
      </c>
      <c r="I37">
        <f t="shared" si="20"/>
        <v>0.5863828655954473</v>
      </c>
      <c r="J37">
        <f t="shared" si="21"/>
        <v>2.354492335726445</v>
      </c>
      <c r="K37">
        <f t="shared" si="22"/>
        <v>0.3198757533505785</v>
      </c>
      <c r="L37">
        <f t="shared" si="23"/>
        <v>45.98309300070629</v>
      </c>
      <c r="M37">
        <f t="shared" si="24"/>
        <v>122.32207104865368</v>
      </c>
      <c r="P37">
        <f t="shared" si="12"/>
        <v>116.57494309746875</v>
      </c>
      <c r="Q37">
        <f>+J37*180/PI()</f>
        <v>134.90247373302458</v>
      </c>
      <c r="R37">
        <f>+K37*180/PI()</f>
        <v>18.32753063555585</v>
      </c>
    </row>
    <row r="38" spans="1:18" ht="12.75">
      <c r="A38">
        <v>150</v>
      </c>
      <c r="B38">
        <f t="shared" si="13"/>
        <v>2.6179938779914944</v>
      </c>
      <c r="C38">
        <f t="shared" si="14"/>
        <v>-100.31088913245536</v>
      </c>
      <c r="D38">
        <f t="shared" si="15"/>
        <v>17.499999999999996</v>
      </c>
      <c r="E38">
        <f t="shared" si="16"/>
        <v>101.82595189117433</v>
      </c>
      <c r="F38">
        <f t="shared" si="17"/>
        <v>2.968873288863752</v>
      </c>
      <c r="G38">
        <f t="shared" si="18"/>
        <v>170.10390936101712</v>
      </c>
      <c r="H38">
        <f t="shared" si="19"/>
        <v>2.0717755908707876</v>
      </c>
      <c r="I38">
        <f t="shared" si="20"/>
        <v>0.5664529009898391</v>
      </c>
      <c r="J38">
        <f t="shared" si="21"/>
        <v>2.4024203878739128</v>
      </c>
      <c r="K38">
        <f t="shared" si="22"/>
        <v>0.3306447970031252</v>
      </c>
      <c r="L38">
        <f t="shared" si="23"/>
        <v>43.23711659486102</v>
      </c>
      <c r="M38">
        <f t="shared" si="24"/>
        <v>120.54489727072676</v>
      </c>
      <c r="P38">
        <f t="shared" si="12"/>
        <v>118.7039974551185</v>
      </c>
      <c r="Q38">
        <f>+J38*180/PI()</f>
        <v>137.6485488413574</v>
      </c>
      <c r="R38">
        <f>+K38*180/PI()</f>
        <v>18.944551386238924</v>
      </c>
    </row>
    <row r="39" spans="1:18" ht="12.75">
      <c r="A39">
        <v>155</v>
      </c>
      <c r="B39">
        <f t="shared" si="13"/>
        <v>2.705260340591211</v>
      </c>
      <c r="C39">
        <f t="shared" si="14"/>
        <v>-101.72077254628275</v>
      </c>
      <c r="D39">
        <f t="shared" si="15"/>
        <v>14.791639160924483</v>
      </c>
      <c r="E39">
        <f t="shared" si="16"/>
        <v>102.7906034444763</v>
      </c>
      <c r="F39">
        <f t="shared" si="17"/>
        <v>2.9971906389267753</v>
      </c>
      <c r="G39">
        <f t="shared" si="18"/>
        <v>171.72637400662285</v>
      </c>
      <c r="H39">
        <f t="shared" si="19"/>
        <v>2.1043228309489197</v>
      </c>
      <c r="I39">
        <f t="shared" si="20"/>
        <v>0.5490205609605829</v>
      </c>
      <c r="J39">
        <f t="shared" si="21"/>
        <v>2.4481700779661923</v>
      </c>
      <c r="K39">
        <f t="shared" si="22"/>
        <v>0.34384724701727265</v>
      </c>
      <c r="L39">
        <f t="shared" si="23"/>
        <v>40.460417809321925</v>
      </c>
      <c r="M39">
        <f t="shared" si="24"/>
        <v>118.79854161863622</v>
      </c>
      <c r="P39">
        <f t="shared" si="12"/>
        <v>120.5688169463945</v>
      </c>
      <c r="Q39">
        <f>+J39*180/PI()</f>
        <v>140.26981299767652</v>
      </c>
      <c r="R39">
        <f>+K39*180/PI()</f>
        <v>19.700996051282008</v>
      </c>
    </row>
    <row r="40" spans="1:18" ht="12.75">
      <c r="A40">
        <v>160</v>
      </c>
      <c r="B40">
        <f t="shared" si="13"/>
        <v>2.792526803190927</v>
      </c>
      <c r="C40">
        <f t="shared" si="14"/>
        <v>-102.8892417275068</v>
      </c>
      <c r="D40">
        <f t="shared" si="15"/>
        <v>11.97070501639841</v>
      </c>
      <c r="E40">
        <f t="shared" si="16"/>
        <v>103.58327008668414</v>
      </c>
      <c r="F40">
        <f t="shared" si="17"/>
        <v>3.025767846862768</v>
      </c>
      <c r="G40">
        <f t="shared" si="18"/>
        <v>173.363727411623</v>
      </c>
      <c r="H40">
        <f t="shared" si="19"/>
        <v>2.1317775516858197</v>
      </c>
      <c r="I40">
        <f t="shared" si="20"/>
        <v>0.534332350308125</v>
      </c>
      <c r="J40">
        <f t="shared" si="21"/>
        <v>2.491435496554643</v>
      </c>
      <c r="K40">
        <f t="shared" si="22"/>
        <v>0.3596579448688231</v>
      </c>
      <c r="L40">
        <f t="shared" si="23"/>
        <v>37.63857375671942</v>
      </c>
      <c r="M40">
        <f t="shared" si="24"/>
        <v>117.10579546208615</v>
      </c>
      <c r="P40">
        <f t="shared" si="12"/>
        <v>122.14185657232917</v>
      </c>
      <c r="Q40">
        <f>+J40*180/PI()</f>
        <v>142.74873888166158</v>
      </c>
      <c r="R40">
        <f>+K40*180/PI()</f>
        <v>20.606882309332406</v>
      </c>
    </row>
    <row r="41" spans="1:18" ht="12.75">
      <c r="A41">
        <v>165</v>
      </c>
      <c r="B41">
        <f aca="true" t="shared" si="25" ref="B41:B56">+A41*PI()/180</f>
        <v>2.8797932657906435</v>
      </c>
      <c r="C41">
        <f aca="true" t="shared" si="26" ref="C41:C56">+$A$2*COS(B41)-$A$1</f>
        <v>-103.8074039201174</v>
      </c>
      <c r="D41">
        <f aca="true" t="shared" si="27" ref="D41:D56">+$A$2*SIN(B41)</f>
        <v>9.058666578588236</v>
      </c>
      <c r="E41">
        <f aca="true" t="shared" si="28" ref="E41:E56">+SQRT(C41^2+D41^2)</f>
        <v>104.20190280804105</v>
      </c>
      <c r="F41">
        <f aca="true" t="shared" si="29" ref="F41:F56">+ATAN2(C41,D41)</f>
        <v>3.0545489870577103</v>
      </c>
      <c r="G41">
        <f aca="true" t="shared" si="30" ref="G41:G56">+F41*180/PI()</f>
        <v>175.01276527436752</v>
      </c>
      <c r="H41">
        <f aca="true" t="shared" si="31" ref="H41:H56">+ACOS(($A$3^2+$A$4^2-E41^2)/(2*$A$3*$A$4))</f>
        <v>2.153686881179812</v>
      </c>
      <c r="I41">
        <f aca="true" t="shared" si="32" ref="I41:I56">+ACOS(($A$4^2+E41^2-$A$3^2)/(2*$A$4*E41))</f>
        <v>0.5226212873844176</v>
      </c>
      <c r="J41">
        <f aca="true" t="shared" si="33" ref="J41:J56">+(F41-I41)</f>
        <v>2.5319276996732927</v>
      </c>
      <c r="K41">
        <f aca="true" t="shared" si="34" ref="K41:K56">+J41-H41</f>
        <v>0.37824081849348046</v>
      </c>
      <c r="L41">
        <f aca="true" t="shared" si="35" ref="L41:L56">+$A$2*COS(B41)+$B$2*COS(K41+$B$3)</f>
        <v>34.754634811817645</v>
      </c>
      <c r="M41">
        <f aca="true" t="shared" si="36" ref="M41:M56">+$A$2*SIN(B41)+$B$2*SIN(K41+$B$3)</f>
        <v>115.48613880695903</v>
      </c>
      <c r="P41">
        <f t="shared" si="12"/>
        <v>123.39716868429645</v>
      </c>
      <c r="Q41">
        <f>+J41*180/PI()</f>
        <v>145.0687712235467</v>
      </c>
      <c r="R41">
        <f>+K41*180/PI()</f>
        <v>21.671602539250244</v>
      </c>
    </row>
    <row r="42" spans="1:18" ht="12.75">
      <c r="A42">
        <v>170</v>
      </c>
      <c r="B42">
        <f t="shared" si="25"/>
        <v>2.9670597283903604</v>
      </c>
      <c r="C42">
        <f t="shared" si="26"/>
        <v>-104.46827135542728</v>
      </c>
      <c r="D42">
        <f t="shared" si="27"/>
        <v>6.07768621834256</v>
      </c>
      <c r="E42">
        <f t="shared" si="28"/>
        <v>104.6449138265201</v>
      </c>
      <c r="F42">
        <f t="shared" si="29"/>
        <v>3.0834808156220057</v>
      </c>
      <c r="G42">
        <f t="shared" si="30"/>
        <v>176.67043694469768</v>
      </c>
      <c r="H42">
        <f t="shared" si="31"/>
        <v>2.1696539546566367</v>
      </c>
      <c r="I42">
        <f t="shared" si="32"/>
        <v>0.5140920904733834</v>
      </c>
      <c r="J42">
        <f t="shared" si="33"/>
        <v>2.569388725148622</v>
      </c>
      <c r="K42">
        <f t="shared" si="34"/>
        <v>0.39973477049198536</v>
      </c>
      <c r="L42">
        <f t="shared" si="35"/>
        <v>31.79055965286063</v>
      </c>
      <c r="M42">
        <f t="shared" si="36"/>
        <v>113.95413088266743</v>
      </c>
      <c r="P42">
        <f t="shared" si="12"/>
        <v>124.31201460569376</v>
      </c>
      <c r="Q42">
        <f>+J42*180/PI()</f>
        <v>147.21512987951513</v>
      </c>
      <c r="R42">
        <f>+K42*180/PI()</f>
        <v>22.90311527382136</v>
      </c>
    </row>
    <row r="43" spans="1:18" ht="12.75">
      <c r="A43">
        <v>175</v>
      </c>
      <c r="B43">
        <f t="shared" si="25"/>
        <v>3.0543261909900763</v>
      </c>
      <c r="C43">
        <f t="shared" si="26"/>
        <v>-104.86681443321109</v>
      </c>
      <c r="D43">
        <f t="shared" si="27"/>
        <v>3.050450996168052</v>
      </c>
      <c r="E43">
        <f t="shared" si="28"/>
        <v>104.91117204878398</v>
      </c>
      <c r="F43">
        <f t="shared" si="29"/>
        <v>3.112512042527137</v>
      </c>
      <c r="G43">
        <f t="shared" si="30"/>
        <v>178.33380372044837</v>
      </c>
      <c r="H43">
        <f t="shared" si="31"/>
        <v>2.179367468640884</v>
      </c>
      <c r="I43">
        <f t="shared" si="32"/>
        <v>0.5089056250104733</v>
      </c>
      <c r="J43">
        <f t="shared" si="33"/>
        <v>2.603606417516664</v>
      </c>
      <c r="K43">
        <f t="shared" si="34"/>
        <v>0.42423894887578006</v>
      </c>
      <c r="L43">
        <f t="shared" si="35"/>
        <v>28.728965746579632</v>
      </c>
      <c r="M43">
        <f t="shared" si="36"/>
        <v>112.51796555333581</v>
      </c>
      <c r="P43">
        <f t="shared" si="12"/>
        <v>124.86855796123244</v>
      </c>
      <c r="Q43">
        <f>+J43*180/PI()</f>
        <v>149.17565923688093</v>
      </c>
      <c r="R43">
        <f>+K43*180/PI()</f>
        <v>24.3071012756485</v>
      </c>
    </row>
    <row r="44" spans="1:18" ht="12.75">
      <c r="A44">
        <v>180</v>
      </c>
      <c r="B44">
        <f t="shared" si="25"/>
        <v>3.141592653589793</v>
      </c>
      <c r="C44">
        <f t="shared" si="26"/>
        <v>-105</v>
      </c>
      <c r="D44">
        <f t="shared" si="27"/>
        <v>4.28801959218017E-15</v>
      </c>
      <c r="E44">
        <f t="shared" si="28"/>
        <v>105</v>
      </c>
      <c r="F44">
        <f t="shared" si="29"/>
        <v>3.141592653589793</v>
      </c>
      <c r="G44">
        <f t="shared" si="30"/>
        <v>180</v>
      </c>
      <c r="H44">
        <f t="shared" si="31"/>
        <v>2.182628185619668</v>
      </c>
      <c r="I44">
        <f t="shared" si="32"/>
        <v>0.5071649610194984</v>
      </c>
      <c r="J44">
        <f t="shared" si="33"/>
        <v>2.634427692570295</v>
      </c>
      <c r="K44">
        <f t="shared" si="34"/>
        <v>0.4517995069506271</v>
      </c>
      <c r="L44">
        <f t="shared" si="35"/>
        <v>25.55502466434926</v>
      </c>
      <c r="M44">
        <f t="shared" si="36"/>
        <v>111.1784555923496</v>
      </c>
      <c r="P44">
        <f t="shared" si="12"/>
        <v>125.0553832823034</v>
      </c>
      <c r="Q44">
        <f>+J44*180/PI()</f>
        <v>150.94158821666585</v>
      </c>
      <c r="R44">
        <f>+K44*180/PI()</f>
        <v>25.886204934362436</v>
      </c>
    </row>
    <row r="45" spans="1:18" ht="12.75">
      <c r="A45">
        <v>185</v>
      </c>
      <c r="B45">
        <f t="shared" si="25"/>
        <v>3.2288591161895095</v>
      </c>
      <c r="C45">
        <f t="shared" si="26"/>
        <v>-104.86681443321109</v>
      </c>
      <c r="D45">
        <f t="shared" si="27"/>
        <v>-3.050450996168028</v>
      </c>
      <c r="E45">
        <f t="shared" si="28"/>
        <v>104.91117204878398</v>
      </c>
      <c r="F45">
        <f t="shared" si="29"/>
        <v>-3.1125120425271375</v>
      </c>
      <c r="G45">
        <f t="shared" si="30"/>
        <v>-178.33380372044837</v>
      </c>
      <c r="H45">
        <f t="shared" si="31"/>
        <v>2.179367468640884</v>
      </c>
      <c r="I45">
        <f t="shared" si="32"/>
        <v>0.5089056250104733</v>
      </c>
      <c r="J45">
        <f t="shared" si="33"/>
        <v>-3.621417667537611</v>
      </c>
      <c r="K45">
        <f t="shared" si="34"/>
        <v>-5.8007851361784954</v>
      </c>
      <c r="L45">
        <f t="shared" si="35"/>
        <v>22.25825692760197</v>
      </c>
      <c r="M45">
        <f t="shared" si="36"/>
        <v>109.92868965387414</v>
      </c>
      <c r="P45">
        <f t="shared" si="12"/>
        <v>124.86855796123244</v>
      </c>
      <c r="Q45">
        <f>360+J45*180/PI()</f>
        <v>152.5080517959842</v>
      </c>
      <c r="R45">
        <f>+K45*180/PI()+360</f>
        <v>27.639493834751704</v>
      </c>
    </row>
    <row r="46" spans="1:18" ht="12.75">
      <c r="A46">
        <v>190</v>
      </c>
      <c r="B46">
        <f t="shared" si="25"/>
        <v>3.3161255787892263</v>
      </c>
      <c r="C46">
        <f t="shared" si="26"/>
        <v>-104.46827135542728</v>
      </c>
      <c r="D46">
        <f t="shared" si="27"/>
        <v>-6.077686218342566</v>
      </c>
      <c r="E46">
        <f t="shared" si="28"/>
        <v>104.6449138265201</v>
      </c>
      <c r="F46">
        <f t="shared" si="29"/>
        <v>-3.0834808156220057</v>
      </c>
      <c r="G46">
        <f t="shared" si="30"/>
        <v>-176.67043694469768</v>
      </c>
      <c r="H46">
        <f t="shared" si="31"/>
        <v>2.1696539546566367</v>
      </c>
      <c r="I46">
        <f t="shared" si="32"/>
        <v>0.5140920904733834</v>
      </c>
      <c r="J46">
        <f t="shared" si="33"/>
        <v>-3.5975729060953894</v>
      </c>
      <c r="K46">
        <f t="shared" si="34"/>
        <v>-5.767226860752026</v>
      </c>
      <c r="L46">
        <f t="shared" si="35"/>
        <v>18.833963557074185</v>
      </c>
      <c r="M46">
        <f t="shared" si="36"/>
        <v>108.75450331635415</v>
      </c>
      <c r="P46">
        <f t="shared" si="12"/>
        <v>124.31201460569376</v>
      </c>
      <c r="Q46">
        <f aca="true" t="shared" si="37" ref="Q46:Q80">360+J46*180/PI()</f>
        <v>153.87425599011976</v>
      </c>
      <c r="R46">
        <f aca="true" t="shared" si="38" ref="R46:R80">+K46*180/PI()+360</f>
        <v>29.562241384425988</v>
      </c>
    </row>
    <row r="47" spans="1:18" ht="12.75">
      <c r="A47">
        <v>195</v>
      </c>
      <c r="B47">
        <f t="shared" si="25"/>
        <v>3.4033920413889422</v>
      </c>
      <c r="C47">
        <f t="shared" si="26"/>
        <v>-103.8074039201174</v>
      </c>
      <c r="D47">
        <f t="shared" si="27"/>
        <v>-9.058666578588213</v>
      </c>
      <c r="E47">
        <f t="shared" si="28"/>
        <v>104.20190280804105</v>
      </c>
      <c r="F47">
        <f t="shared" si="29"/>
        <v>-3.0545489870577103</v>
      </c>
      <c r="G47">
        <f t="shared" si="30"/>
        <v>-175.01276527436752</v>
      </c>
      <c r="H47">
        <f t="shared" si="31"/>
        <v>2.153686881179812</v>
      </c>
      <c r="I47">
        <f t="shared" si="32"/>
        <v>0.5226212873844176</v>
      </c>
      <c r="J47">
        <f t="shared" si="33"/>
        <v>-3.577170274442128</v>
      </c>
      <c r="K47">
        <f t="shared" si="34"/>
        <v>-5.7308571556219405</v>
      </c>
      <c r="L47">
        <f t="shared" si="35"/>
        <v>15.284089762334254</v>
      </c>
      <c r="M47">
        <f t="shared" si="36"/>
        <v>107.63574309053779</v>
      </c>
      <c r="P47">
        <f t="shared" si="12"/>
        <v>123.39716868429645</v>
      </c>
      <c r="Q47">
        <f t="shared" si="37"/>
        <v>155.04324067481164</v>
      </c>
      <c r="R47">
        <f t="shared" si="38"/>
        <v>31.646071990515225</v>
      </c>
    </row>
    <row r="48" spans="1:18" ht="12.75">
      <c r="A48">
        <v>200</v>
      </c>
      <c r="B48">
        <f t="shared" si="25"/>
        <v>3.490658503988659</v>
      </c>
      <c r="C48">
        <f t="shared" si="26"/>
        <v>-102.8892417275068</v>
      </c>
      <c r="D48">
        <f t="shared" si="27"/>
        <v>-11.970705016398403</v>
      </c>
      <c r="E48">
        <f t="shared" si="28"/>
        <v>103.58327008668414</v>
      </c>
      <c r="F48">
        <f t="shared" si="29"/>
        <v>-3.025767846862768</v>
      </c>
      <c r="G48">
        <f t="shared" si="30"/>
        <v>-173.363727411623</v>
      </c>
      <c r="H48">
        <f t="shared" si="31"/>
        <v>2.1317775516858197</v>
      </c>
      <c r="I48">
        <f t="shared" si="32"/>
        <v>0.534332350308125</v>
      </c>
      <c r="J48">
        <f t="shared" si="33"/>
        <v>-3.560100197170893</v>
      </c>
      <c r="K48">
        <f t="shared" si="34"/>
        <v>-5.691877748856713</v>
      </c>
      <c r="L48">
        <f t="shared" si="35"/>
        <v>11.617434936063844</v>
      </c>
      <c r="M48">
        <f t="shared" si="36"/>
        <v>106.54813623833365</v>
      </c>
      <c r="P48">
        <f t="shared" si="12"/>
        <v>122.14185657232917</v>
      </c>
      <c r="Q48">
        <f t="shared" si="37"/>
        <v>156.0212840584156</v>
      </c>
      <c r="R48">
        <f t="shared" si="38"/>
        <v>33.8794274860864</v>
      </c>
    </row>
    <row r="49" spans="1:18" ht="12.75">
      <c r="A49">
        <v>205</v>
      </c>
      <c r="B49">
        <f t="shared" si="25"/>
        <v>3.5779249665883754</v>
      </c>
      <c r="C49">
        <f t="shared" si="26"/>
        <v>-101.72077254628275</v>
      </c>
      <c r="D49">
        <f t="shared" si="27"/>
        <v>-14.791639160924476</v>
      </c>
      <c r="E49">
        <f t="shared" si="28"/>
        <v>102.7906034444763</v>
      </c>
      <c r="F49">
        <f t="shared" si="29"/>
        <v>-2.9971906389267753</v>
      </c>
      <c r="G49">
        <f t="shared" si="30"/>
        <v>-171.72637400662285</v>
      </c>
      <c r="H49">
        <f t="shared" si="31"/>
        <v>2.1043228309489197</v>
      </c>
      <c r="I49">
        <f t="shared" si="32"/>
        <v>0.5490205609605829</v>
      </c>
      <c r="J49">
        <f t="shared" si="33"/>
        <v>-3.5462111998873582</v>
      </c>
      <c r="K49">
        <f t="shared" si="34"/>
        <v>-5.650534030836278</v>
      </c>
      <c r="L49">
        <f t="shared" si="35"/>
        <v>7.8492580980095354</v>
      </c>
      <c r="M49">
        <f t="shared" si="36"/>
        <v>105.465471542808</v>
      </c>
      <c r="P49">
        <f t="shared" si="12"/>
        <v>120.5688169463945</v>
      </c>
      <c r="Q49">
        <f t="shared" si="37"/>
        <v>156.81706498443083</v>
      </c>
      <c r="R49">
        <f t="shared" si="38"/>
        <v>36.24824803803631</v>
      </c>
    </row>
    <row r="50" spans="1:18" ht="12.75">
      <c r="A50">
        <v>210</v>
      </c>
      <c r="B50">
        <f t="shared" si="25"/>
        <v>3.6651914291880923</v>
      </c>
      <c r="C50">
        <f t="shared" si="26"/>
        <v>-100.31088913245534</v>
      </c>
      <c r="D50">
        <f t="shared" si="27"/>
        <v>-17.500000000000004</v>
      </c>
      <c r="E50">
        <f t="shared" si="28"/>
        <v>101.82595189117433</v>
      </c>
      <c r="F50">
        <f t="shared" si="29"/>
        <v>-2.968873288863752</v>
      </c>
      <c r="G50">
        <f t="shared" si="30"/>
        <v>-170.10390936101712</v>
      </c>
      <c r="H50">
        <f t="shared" si="31"/>
        <v>2.0717755908707876</v>
      </c>
      <c r="I50">
        <f t="shared" si="32"/>
        <v>0.5664529009898391</v>
      </c>
      <c r="J50">
        <f t="shared" si="33"/>
        <v>-3.535326189853591</v>
      </c>
      <c r="K50">
        <f t="shared" si="34"/>
        <v>-5.607101780724379</v>
      </c>
      <c r="L50">
        <f t="shared" si="35"/>
        <v>4.000430733485736</v>
      </c>
      <c r="M50">
        <f t="shared" si="36"/>
        <v>104.36177960729556</v>
      </c>
      <c r="P50">
        <f t="shared" si="12"/>
        <v>118.7039974551185</v>
      </c>
      <c r="Q50">
        <f t="shared" si="37"/>
        <v>157.44073011932323</v>
      </c>
      <c r="R50">
        <f t="shared" si="38"/>
        <v>38.73673266420474</v>
      </c>
    </row>
    <row r="51" spans="1:18" ht="12.75">
      <c r="A51">
        <v>215</v>
      </c>
      <c r="B51">
        <f t="shared" si="25"/>
        <v>3.752457891787808</v>
      </c>
      <c r="C51">
        <f t="shared" si="26"/>
        <v>-98.67032155011472</v>
      </c>
      <c r="D51">
        <f t="shared" si="27"/>
        <v>-20.075175272286604</v>
      </c>
      <c r="E51">
        <f t="shared" si="28"/>
        <v>100.69183192799733</v>
      </c>
      <c r="F51">
        <f t="shared" si="29"/>
        <v>-2.940875201321892</v>
      </c>
      <c r="G51">
        <f t="shared" si="30"/>
        <v>-168.49973711043074</v>
      </c>
      <c r="H51">
        <f t="shared" si="31"/>
        <v>2.034616582375867</v>
      </c>
      <c r="I51">
        <f t="shared" si="32"/>
        <v>0.5863828655954473</v>
      </c>
      <c r="J51">
        <f t="shared" si="33"/>
        <v>-3.5272580669173395</v>
      </c>
      <c r="K51">
        <f t="shared" si="34"/>
        <v>-5.561874649293206</v>
      </c>
      <c r="L51">
        <f t="shared" si="35"/>
        <v>0.09633253481675297</v>
      </c>
      <c r="M51">
        <f t="shared" si="36"/>
        <v>103.21326543793526</v>
      </c>
      <c r="P51">
        <f t="shared" si="12"/>
        <v>116.57494309746876</v>
      </c>
      <c r="Q51">
        <f t="shared" si="37"/>
        <v>157.90299951216315</v>
      </c>
      <c r="R51">
        <f t="shared" si="38"/>
        <v>41.3280564146944</v>
      </c>
    </row>
    <row r="52" spans="1:18" ht="12.75">
      <c r="A52">
        <v>220</v>
      </c>
      <c r="B52">
        <f t="shared" si="25"/>
        <v>3.839724354387525</v>
      </c>
      <c r="C52">
        <f t="shared" si="26"/>
        <v>-96.81155550916424</v>
      </c>
      <c r="D52">
        <f t="shared" si="27"/>
        <v>-22.497566339028875</v>
      </c>
      <c r="E52">
        <f t="shared" si="28"/>
        <v>99.3912358876928</v>
      </c>
      <c r="F52">
        <f t="shared" si="29"/>
        <v>-2.913260149080489</v>
      </c>
      <c r="G52">
        <f t="shared" si="30"/>
        <v>-166.91751116596504</v>
      </c>
      <c r="H52">
        <f t="shared" si="31"/>
        <v>1.9933308049195075</v>
      </c>
      <c r="I52">
        <f t="shared" si="32"/>
        <v>0.6085629273636037</v>
      </c>
      <c r="J52">
        <f t="shared" si="33"/>
        <v>-3.5218230764440928</v>
      </c>
      <c r="K52">
        <f t="shared" si="34"/>
        <v>-5.5151538813636005</v>
      </c>
      <c r="L52">
        <f t="shared" si="35"/>
        <v>-3.8343273646364544</v>
      </c>
      <c r="M52">
        <f t="shared" si="36"/>
        <v>101.99985125183652</v>
      </c>
      <c r="P52">
        <f t="shared" si="12"/>
        <v>114.20944229530302</v>
      </c>
      <c r="Q52">
        <f t="shared" si="37"/>
        <v>158.214401527974</v>
      </c>
      <c r="R52">
        <f t="shared" si="38"/>
        <v>44.004959232670956</v>
      </c>
    </row>
    <row r="53" spans="1:18" ht="12.75">
      <c r="A53">
        <v>225</v>
      </c>
      <c r="B53">
        <f t="shared" si="25"/>
        <v>3.9269908169872414</v>
      </c>
      <c r="C53">
        <f t="shared" si="26"/>
        <v>-94.74873734152916</v>
      </c>
      <c r="D53">
        <f t="shared" si="27"/>
        <v>-24.74873734152916</v>
      </c>
      <c r="E53">
        <f t="shared" si="28"/>
        <v>97.92764281761346</v>
      </c>
      <c r="F53">
        <f t="shared" si="29"/>
        <v>-2.8860972799412714</v>
      </c>
      <c r="G53">
        <f t="shared" si="30"/>
        <v>-165.3611934048217</v>
      </c>
      <c r="H53">
        <f t="shared" si="31"/>
        <v>1.9483897958878245</v>
      </c>
      <c r="I53">
        <f t="shared" si="32"/>
        <v>0.6327539069804272</v>
      </c>
      <c r="J53">
        <f t="shared" si="33"/>
        <v>-3.5188511869216987</v>
      </c>
      <c r="K53">
        <f t="shared" si="34"/>
        <v>-5.467240982809523</v>
      </c>
      <c r="L53">
        <f t="shared" si="35"/>
        <v>-7.760628075521534</v>
      </c>
      <c r="M53">
        <f t="shared" si="36"/>
        <v>100.70629102946195</v>
      </c>
      <c r="P53">
        <f t="shared" si="12"/>
        <v>111.63451215072826</v>
      </c>
      <c r="Q53">
        <f t="shared" si="37"/>
        <v>158.3846782547863</v>
      </c>
      <c r="R53">
        <f t="shared" si="38"/>
        <v>46.75016610405805</v>
      </c>
    </row>
    <row r="54" spans="1:18" ht="12.75">
      <c r="A54">
        <v>230</v>
      </c>
      <c r="B54">
        <f t="shared" si="25"/>
        <v>4.014257279586958</v>
      </c>
      <c r="C54">
        <f t="shared" si="26"/>
        <v>-92.49756633902888</v>
      </c>
      <c r="D54">
        <f t="shared" si="27"/>
        <v>-26.811555509164226</v>
      </c>
      <c r="E54">
        <f t="shared" si="28"/>
        <v>96.30503251369599</v>
      </c>
      <c r="F54">
        <f t="shared" si="29"/>
        <v>-2.8594622721832774</v>
      </c>
      <c r="G54">
        <f t="shared" si="30"/>
        <v>-163.83511987299048</v>
      </c>
      <c r="H54">
        <f t="shared" si="31"/>
        <v>1.9002399051644017</v>
      </c>
      <c r="I54">
        <f t="shared" si="32"/>
        <v>0.6587312207680617</v>
      </c>
      <c r="J54">
        <f t="shared" si="33"/>
        <v>-3.518193492951339</v>
      </c>
      <c r="K54">
        <f t="shared" si="34"/>
        <v>-5.418433398115741</v>
      </c>
      <c r="L54">
        <f t="shared" si="35"/>
        <v>-11.65041356103</v>
      </c>
      <c r="M54">
        <f t="shared" si="36"/>
        <v>99.32289369727084</v>
      </c>
      <c r="P54">
        <f t="shared" si="12"/>
        <v>108.87572662826003</v>
      </c>
      <c r="Q54">
        <f t="shared" si="37"/>
        <v>158.42236134349915</v>
      </c>
      <c r="R54">
        <f t="shared" si="38"/>
        <v>49.54663471523912</v>
      </c>
    </row>
    <row r="55" spans="1:18" ht="12.75">
      <c r="A55">
        <v>235</v>
      </c>
      <c r="B55">
        <f t="shared" si="25"/>
        <v>4.101523742186674</v>
      </c>
      <c r="C55">
        <f t="shared" si="26"/>
        <v>-90.07517527228663</v>
      </c>
      <c r="D55">
        <f t="shared" si="27"/>
        <v>-28.670321550114704</v>
      </c>
      <c r="E55">
        <f t="shared" si="28"/>
        <v>94.52790348949948</v>
      </c>
      <c r="F55">
        <f t="shared" si="29"/>
        <v>-2.8334386754208567</v>
      </c>
      <c r="G55">
        <f t="shared" si="30"/>
        <v>-162.34407761075343</v>
      </c>
      <c r="H55">
        <f t="shared" si="31"/>
        <v>1.8492957783917736</v>
      </c>
      <c r="I55">
        <f t="shared" si="32"/>
        <v>0.6862884171603486</v>
      </c>
      <c r="J55">
        <f t="shared" si="33"/>
        <v>-3.5197270925812054</v>
      </c>
      <c r="K55">
        <f t="shared" si="34"/>
        <v>-5.369022870972979</v>
      </c>
      <c r="L55">
        <f t="shared" si="35"/>
        <v>-15.471094905337651</v>
      </c>
      <c r="M55">
        <f t="shared" si="36"/>
        <v>97.84593212495533</v>
      </c>
      <c r="P55">
        <f t="shared" si="12"/>
        <v>105.95684317320901</v>
      </c>
      <c r="Q55">
        <f t="shared" si="37"/>
        <v>158.33449255724494</v>
      </c>
      <c r="R55">
        <f t="shared" si="38"/>
        <v>52.377649384035976</v>
      </c>
    </row>
    <row r="56" spans="1:18" ht="12.75">
      <c r="A56">
        <v>240</v>
      </c>
      <c r="B56">
        <f t="shared" si="25"/>
        <v>4.1887902047863905</v>
      </c>
      <c r="C56">
        <f t="shared" si="26"/>
        <v>-87.50000000000001</v>
      </c>
      <c r="D56">
        <f t="shared" si="27"/>
        <v>-30.310889132455344</v>
      </c>
      <c r="E56">
        <f t="shared" si="28"/>
        <v>92.60129588726068</v>
      </c>
      <c r="F56">
        <f t="shared" si="29"/>
        <v>-2.808119481337961</v>
      </c>
      <c r="G56">
        <f t="shared" si="30"/>
        <v>-160.89339464913093</v>
      </c>
      <c r="H56">
        <f t="shared" si="31"/>
        <v>1.7959379178515191</v>
      </c>
      <c r="I56">
        <f t="shared" si="32"/>
        <v>0.7152386001934954</v>
      </c>
      <c r="J56">
        <f t="shared" si="33"/>
        <v>-3.5233580815314562</v>
      </c>
      <c r="K56">
        <f t="shared" si="34"/>
        <v>-5.319295999382975</v>
      </c>
      <c r="L56">
        <f t="shared" si="35"/>
        <v>-19.190275881355845</v>
      </c>
      <c r="M56">
        <f t="shared" si="36"/>
        <v>96.2778266657741</v>
      </c>
      <c r="P56">
        <f t="shared" si="12"/>
        <v>102.8996629604048</v>
      </c>
      <c r="Q56">
        <f t="shared" si="37"/>
        <v>158.12645221493696</v>
      </c>
      <c r="R56">
        <f t="shared" si="38"/>
        <v>55.22678925453215</v>
      </c>
    </row>
    <row r="57" spans="1:18" ht="12.75">
      <c r="A57">
        <v>245</v>
      </c>
      <c r="B57">
        <f aca="true" t="shared" si="39" ref="B57:B72">+A57*PI()/180</f>
        <v>4.276056667386107</v>
      </c>
      <c r="C57">
        <f aca="true" t="shared" si="40" ref="C57:C72">+$A$2*COS(B57)-$A$1</f>
        <v>-84.7916391609245</v>
      </c>
      <c r="D57">
        <f aca="true" t="shared" si="41" ref="D57:D72">+$A$2*SIN(B57)</f>
        <v>-31.72077254628274</v>
      </c>
      <c r="E57">
        <f aca="true" t="shared" si="42" ref="E57:E72">+SQRT(C57^2+D57^2)</f>
        <v>90.53082062220264</v>
      </c>
      <c r="F57">
        <f aca="true" t="shared" si="43" ref="F57:F72">+ATAN2(C57,D57)</f>
        <v>-2.783608978254804</v>
      </c>
      <c r="G57">
        <f aca="true" t="shared" si="44" ref="G57:G72">+F57*180/PI()</f>
        <v>-159.48904626872363</v>
      </c>
      <c r="H57">
        <f aca="true" t="shared" si="45" ref="H57:H72">+ACOS(($A$3^2+$A$4^2-E57^2)/(2*$A$3*$A$4))</f>
        <v>1.7405131765233386</v>
      </c>
      <c r="I57">
        <f aca="true" t="shared" si="46" ref="I57:I72">+ACOS(($A$4^2+E57^2-$A$3^2)/(2*$A$4*E57))</f>
        <v>0.7454143445653595</v>
      </c>
      <c r="J57">
        <f aca="true" t="shared" si="47" ref="J57:J72">+(F57-I57)</f>
        <v>-3.5290233228201635</v>
      </c>
      <c r="K57">
        <f aca="true" t="shared" si="48" ref="K57:K72">+J57-H57</f>
        <v>-5.269536499343502</v>
      </c>
      <c r="L57">
        <f aca="true" t="shared" si="49" ref="L57:L72">+$A$2*COS(B57)+$B$2*COS(K57+$B$3)</f>
        <v>-22.77621504444713</v>
      </c>
      <c r="M57">
        <f aca="true" t="shared" si="50" ref="M57:M72">+$A$2*SIN(B57)+$B$2*SIN(K57+$B$3)</f>
        <v>94.6271856800387</v>
      </c>
      <c r="P57">
        <f t="shared" si="12"/>
        <v>99.72405920169574</v>
      </c>
      <c r="Q57">
        <f t="shared" si="37"/>
        <v>157.8018577991708</v>
      </c>
      <c r="R57">
        <f t="shared" si="38"/>
        <v>58.07779859747501</v>
      </c>
    </row>
    <row r="58" spans="1:18" ht="12.75">
      <c r="A58">
        <v>250</v>
      </c>
      <c r="B58">
        <f t="shared" si="39"/>
        <v>4.363323129985823</v>
      </c>
      <c r="C58">
        <f t="shared" si="40"/>
        <v>-81.97070501639843</v>
      </c>
      <c r="D58">
        <f t="shared" si="41"/>
        <v>-32.889241727506786</v>
      </c>
      <c r="E58">
        <f t="shared" si="42"/>
        <v>88.32269641658242</v>
      </c>
      <c r="F58">
        <f t="shared" si="43"/>
        <v>-2.7600249551068288</v>
      </c>
      <c r="G58">
        <f t="shared" si="44"/>
        <v>-158.1377812784058</v>
      </c>
      <c r="H58">
        <f t="shared" si="45"/>
        <v>1.683337211338417</v>
      </c>
      <c r="I58">
        <f t="shared" si="46"/>
        <v>0.7766666164710251</v>
      </c>
      <c r="J58">
        <f t="shared" si="47"/>
        <v>-3.5366915715778537</v>
      </c>
      <c r="K58">
        <f t="shared" si="48"/>
        <v>-5.220028782916271</v>
      </c>
      <c r="L58">
        <f t="shared" si="49"/>
        <v>-26.198141681639445</v>
      </c>
      <c r="M58">
        <f t="shared" si="50"/>
        <v>92.90877115797782</v>
      </c>
      <c r="P58">
        <f t="shared" si="12"/>
        <v>96.44811770701281</v>
      </c>
      <c r="Q58">
        <f t="shared" si="37"/>
        <v>157.36249950909868</v>
      </c>
      <c r="R58">
        <f t="shared" si="38"/>
        <v>60.91438180208587</v>
      </c>
    </row>
    <row r="59" spans="1:18" ht="12.75">
      <c r="A59">
        <v>255</v>
      </c>
      <c r="B59">
        <f t="shared" si="39"/>
        <v>4.4505895925855405</v>
      </c>
      <c r="C59">
        <f t="shared" si="40"/>
        <v>-79.05866657858822</v>
      </c>
      <c r="D59">
        <f t="shared" si="41"/>
        <v>-33.80740392011739</v>
      </c>
      <c r="E59">
        <f t="shared" si="42"/>
        <v>85.98379685151353</v>
      </c>
      <c r="F59">
        <f t="shared" si="43"/>
        <v>-2.7375013344173897</v>
      </c>
      <c r="G59">
        <f t="shared" si="44"/>
        <v>-156.8472728735474</v>
      </c>
      <c r="H59">
        <f t="shared" si="45"/>
        <v>1.6246981580537667</v>
      </c>
      <c r="I59">
        <f t="shared" si="46"/>
        <v>0.8088630889490176</v>
      </c>
      <c r="J59">
        <f t="shared" si="47"/>
        <v>-3.5463644233664073</v>
      </c>
      <c r="K59">
        <f t="shared" si="48"/>
        <v>-5.171062581420174</v>
      </c>
      <c r="L59">
        <f t="shared" si="49"/>
        <v>-29.426439742353814</v>
      </c>
      <c r="M59">
        <f t="shared" si="50"/>
        <v>91.14344168066032</v>
      </c>
      <c r="P59">
        <f t="shared" si="12"/>
        <v>93.08834743915959</v>
      </c>
      <c r="Q59">
        <f t="shared" si="37"/>
        <v>156.80828592575898</v>
      </c>
      <c r="R59">
        <f t="shared" si="38"/>
        <v>63.7199384865994</v>
      </c>
    </row>
    <row r="60" spans="1:18" ht="12.75">
      <c r="A60">
        <v>260</v>
      </c>
      <c r="B60">
        <f t="shared" si="39"/>
        <v>4.537856055185257</v>
      </c>
      <c r="C60">
        <f t="shared" si="40"/>
        <v>-76.07768621834256</v>
      </c>
      <c r="D60">
        <f t="shared" si="41"/>
        <v>-34.468271355427284</v>
      </c>
      <c r="E60">
        <f t="shared" si="42"/>
        <v>83.52171017506741</v>
      </c>
      <c r="F60">
        <f t="shared" si="43"/>
        <v>-2.716191330283364</v>
      </c>
      <c r="G60">
        <f t="shared" si="44"/>
        <v>-155.62629957526138</v>
      </c>
      <c r="H60">
        <f t="shared" si="45"/>
        <v>1.5648610234546618</v>
      </c>
      <c r="I60">
        <f t="shared" si="46"/>
        <v>0.8418861157203216</v>
      </c>
      <c r="J60">
        <f t="shared" si="47"/>
        <v>-3.5580774460036855</v>
      </c>
      <c r="K60">
        <f t="shared" si="48"/>
        <v>-5.122938469458347</v>
      </c>
      <c r="L60">
        <f t="shared" si="49"/>
        <v>-32.43270651040924</v>
      </c>
      <c r="M60">
        <f t="shared" si="50"/>
        <v>89.35811075034513</v>
      </c>
      <c r="P60">
        <f t="shared" si="12"/>
        <v>89.65993216847464</v>
      </c>
      <c r="Q60">
        <f t="shared" si="37"/>
        <v>156.13717916330177</v>
      </c>
      <c r="R60">
        <f t="shared" si="38"/>
        <v>66.47724699482711</v>
      </c>
    </row>
    <row r="61" spans="1:18" ht="12.75">
      <c r="A61">
        <v>265</v>
      </c>
      <c r="B61">
        <f t="shared" si="39"/>
        <v>4.625122517784973</v>
      </c>
      <c r="C61">
        <f t="shared" si="40"/>
        <v>-73.05045099616804</v>
      </c>
      <c r="D61">
        <f t="shared" si="41"/>
        <v>-34.8668144332111</v>
      </c>
      <c r="E61">
        <f t="shared" si="42"/>
        <v>80.94481539582091</v>
      </c>
      <c r="F61">
        <f t="shared" si="43"/>
        <v>-2.6962712459086595</v>
      </c>
      <c r="G61">
        <f t="shared" si="44"/>
        <v>-154.48496281304634</v>
      </c>
      <c r="H61">
        <f t="shared" si="45"/>
        <v>1.5040724899869082</v>
      </c>
      <c r="I61">
        <f t="shared" si="46"/>
        <v>0.8756305188720128</v>
      </c>
      <c r="J61">
        <f t="shared" si="47"/>
        <v>-3.571901764780672</v>
      </c>
      <c r="K61">
        <f t="shared" si="48"/>
        <v>-5.07597425476758</v>
      </c>
      <c r="L61">
        <f t="shared" si="49"/>
        <v>-35.189683068778145</v>
      </c>
      <c r="M61">
        <f t="shared" si="50"/>
        <v>87.58574683760474</v>
      </c>
      <c r="P61">
        <f t="shared" si="12"/>
        <v>86.17700575798261</v>
      </c>
      <c r="Q61">
        <f t="shared" si="37"/>
        <v>155.34510404273698</v>
      </c>
      <c r="R61">
        <f t="shared" si="38"/>
        <v>69.16809828475436</v>
      </c>
    </row>
    <row r="62" spans="1:18" ht="12.75">
      <c r="A62">
        <v>270</v>
      </c>
      <c r="B62">
        <f t="shared" si="39"/>
        <v>4.71238898038469</v>
      </c>
      <c r="C62">
        <f t="shared" si="40"/>
        <v>-70</v>
      </c>
      <c r="D62">
        <f t="shared" si="41"/>
        <v>-35</v>
      </c>
      <c r="E62">
        <f t="shared" si="42"/>
        <v>78.26237921249263</v>
      </c>
      <c r="F62">
        <f t="shared" si="43"/>
        <v>-2.677945044588987</v>
      </c>
      <c r="G62">
        <f t="shared" si="44"/>
        <v>-153.43494882292202</v>
      </c>
      <c r="H62">
        <f t="shared" si="45"/>
        <v>1.4425659864362044</v>
      </c>
      <c r="I62">
        <f t="shared" si="46"/>
        <v>0.9100012556800213</v>
      </c>
      <c r="J62">
        <f t="shared" si="47"/>
        <v>-3.5879463002690084</v>
      </c>
      <c r="K62">
        <f t="shared" si="48"/>
        <v>-5.030512286705212</v>
      </c>
      <c r="L62">
        <f t="shared" si="49"/>
        <v>-37.67104227532289</v>
      </c>
      <c r="M62">
        <f t="shared" si="50"/>
        <v>85.86543167461421</v>
      </c>
      <c r="P62">
        <f t="shared" si="12"/>
        <v>82.65294269192087</v>
      </c>
      <c r="Q62">
        <f t="shared" si="37"/>
        <v>154.42581987500745</v>
      </c>
      <c r="R62">
        <f t="shared" si="38"/>
        <v>71.77287718308656</v>
      </c>
    </row>
    <row r="63" spans="1:18" ht="12.75">
      <c r="A63">
        <v>275</v>
      </c>
      <c r="B63">
        <f t="shared" si="39"/>
        <v>4.799655442984406</v>
      </c>
      <c r="C63">
        <f t="shared" si="40"/>
        <v>-66.94954900383198</v>
      </c>
      <c r="D63">
        <f t="shared" si="41"/>
        <v>-34.8668144332111</v>
      </c>
      <c r="E63">
        <f t="shared" si="42"/>
        <v>75.48467964121248</v>
      </c>
      <c r="F63">
        <f t="shared" si="43"/>
        <v>-2.6614498453541358</v>
      </c>
      <c r="G63">
        <f t="shared" si="44"/>
        <v>-152.4898435245376</v>
      </c>
      <c r="H63">
        <f t="shared" si="45"/>
        <v>1.3805670009002766</v>
      </c>
      <c r="I63">
        <f t="shared" si="46"/>
        <v>0.9449109538043513</v>
      </c>
      <c r="J63">
        <f t="shared" si="47"/>
        <v>-3.606360799158487</v>
      </c>
      <c r="K63">
        <f t="shared" si="48"/>
        <v>-4.986927800058764</v>
      </c>
      <c r="L63">
        <f t="shared" si="49"/>
        <v>-39.85100698693633</v>
      </c>
      <c r="M63">
        <f t="shared" si="50"/>
        <v>84.24248370477613</v>
      </c>
      <c r="P63">
        <f t="shared" si="12"/>
        <v>79.10066248661957</v>
      </c>
      <c r="Q63">
        <f t="shared" si="37"/>
        <v>153.37074680679197</v>
      </c>
      <c r="R63">
        <f t="shared" si="38"/>
        <v>74.27008432017237</v>
      </c>
    </row>
    <row r="64" spans="1:18" ht="12.75">
      <c r="A64">
        <v>280</v>
      </c>
      <c r="B64">
        <f t="shared" si="39"/>
        <v>4.886921905584122</v>
      </c>
      <c r="C64">
        <f t="shared" si="40"/>
        <v>-63.92231378165745</v>
      </c>
      <c r="D64">
        <f t="shared" si="41"/>
        <v>-34.468271355427284</v>
      </c>
      <c r="E64">
        <f t="shared" si="42"/>
        <v>72.62316386272387</v>
      </c>
      <c r="F64">
        <f t="shared" si="43"/>
        <v>-2.647062503611213</v>
      </c>
      <c r="G64">
        <f t="shared" si="44"/>
        <v>-151.66550956425576</v>
      </c>
      <c r="H64">
        <f t="shared" si="45"/>
        <v>1.3182987084902953</v>
      </c>
      <c r="I64">
        <f t="shared" si="46"/>
        <v>0.9802772339546897</v>
      </c>
      <c r="J64">
        <f t="shared" si="47"/>
        <v>-3.6273397375659027</v>
      </c>
      <c r="K64">
        <f t="shared" si="48"/>
        <v>-4.945638446056198</v>
      </c>
      <c r="L64">
        <f t="shared" si="49"/>
        <v>-41.703756260057695</v>
      </c>
      <c r="M64">
        <f t="shared" si="50"/>
        <v>82.76864158023187</v>
      </c>
      <c r="P64">
        <f t="shared" si="12"/>
        <v>75.53295213404114</v>
      </c>
      <c r="Q64">
        <f t="shared" si="37"/>
        <v>152.16874217738214</v>
      </c>
      <c r="R64">
        <f t="shared" si="38"/>
        <v>76.63579004334099</v>
      </c>
    </row>
    <row r="65" spans="1:18" ht="12.75">
      <c r="A65">
        <v>285</v>
      </c>
      <c r="B65">
        <f t="shared" si="39"/>
        <v>4.97418836818384</v>
      </c>
      <c r="C65">
        <f t="shared" si="40"/>
        <v>-60.94133342141176</v>
      </c>
      <c r="D65">
        <f t="shared" si="41"/>
        <v>-33.80740392011739</v>
      </c>
      <c r="E65">
        <f t="shared" si="42"/>
        <v>69.69064986780973</v>
      </c>
      <c r="F65">
        <f t="shared" si="43"/>
        <v>-2.635107426185381</v>
      </c>
      <c r="G65">
        <f t="shared" si="44"/>
        <v>-150.98053408400344</v>
      </c>
      <c r="H65">
        <f t="shared" si="45"/>
        <v>1.2559880656899378</v>
      </c>
      <c r="I65">
        <f t="shared" si="46"/>
        <v>1.0160196649118876</v>
      </c>
      <c r="J65">
        <f t="shared" si="47"/>
        <v>-3.651127091097268</v>
      </c>
      <c r="K65">
        <f t="shared" si="48"/>
        <v>-4.9071151567872064</v>
      </c>
      <c r="L65">
        <f t="shared" si="49"/>
        <v>-43.20255992284943</v>
      </c>
      <c r="M65">
        <f t="shared" si="50"/>
        <v>81.5022843309807</v>
      </c>
      <c r="P65">
        <f t="shared" si="12"/>
        <v>71.96281528283343</v>
      </c>
      <c r="Q65">
        <f t="shared" si="37"/>
        <v>150.8058272142493</v>
      </c>
      <c r="R65">
        <f t="shared" si="38"/>
        <v>78.84301193141584</v>
      </c>
    </row>
    <row r="66" spans="1:18" ht="12.75">
      <c r="A66">
        <v>290</v>
      </c>
      <c r="B66">
        <f t="shared" si="39"/>
        <v>5.061454830783555</v>
      </c>
      <c r="C66">
        <f t="shared" si="40"/>
        <v>-58.029294983601616</v>
      </c>
      <c r="D66">
        <f t="shared" si="41"/>
        <v>-32.8892417275068</v>
      </c>
      <c r="E66">
        <f t="shared" si="42"/>
        <v>66.70158392200463</v>
      </c>
      <c r="F66">
        <f t="shared" si="43"/>
        <v>-2.625965716818407</v>
      </c>
      <c r="G66">
        <f t="shared" si="44"/>
        <v>-150.45675271974062</v>
      </c>
      <c r="H66">
        <f t="shared" si="45"/>
        <v>1.193872593856257</v>
      </c>
      <c r="I66">
        <f t="shared" si="46"/>
        <v>1.0520561058818116</v>
      </c>
      <c r="J66">
        <f t="shared" si="47"/>
        <v>-3.678021822700219</v>
      </c>
      <c r="K66">
        <f t="shared" si="48"/>
        <v>-4.871894416556476</v>
      </c>
      <c r="L66">
        <f t="shared" si="49"/>
        <v>-44.3185627513466</v>
      </c>
      <c r="M66">
        <f t="shared" si="50"/>
        <v>80.50863450556515</v>
      </c>
      <c r="P66">
        <f t="shared" si="12"/>
        <v>68.40386090429979</v>
      </c>
      <c r="Q66">
        <f t="shared" si="37"/>
        <v>149.2648726022631</v>
      </c>
      <c r="R66">
        <f t="shared" si="38"/>
        <v>80.8610116979633</v>
      </c>
    </row>
    <row r="67" spans="1:18" ht="12.75">
      <c r="A67">
        <v>295</v>
      </c>
      <c r="B67">
        <f t="shared" si="39"/>
        <v>5.1487212933832724</v>
      </c>
      <c r="C67">
        <f t="shared" si="40"/>
        <v>-55.20836083907551</v>
      </c>
      <c r="D67">
        <f t="shared" si="41"/>
        <v>-31.72077254628275</v>
      </c>
      <c r="E67">
        <f t="shared" si="42"/>
        <v>63.67236855552471</v>
      </c>
      <c r="F67">
        <f t="shared" si="43"/>
        <v>-2.620085612081692</v>
      </c>
      <c r="G67">
        <f t="shared" si="44"/>
        <v>-150.11984753523197</v>
      </c>
      <c r="H67">
        <f t="shared" si="45"/>
        <v>1.1322081399884452</v>
      </c>
      <c r="I67">
        <f t="shared" si="46"/>
        <v>1.088298072194729</v>
      </c>
      <c r="J67">
        <f t="shared" si="47"/>
        <v>-3.708383684276421</v>
      </c>
      <c r="K67">
        <f t="shared" si="48"/>
        <v>-4.840591824264866</v>
      </c>
      <c r="L67">
        <f t="shared" si="49"/>
        <v>-45.01912110127023</v>
      </c>
      <c r="M67">
        <f t="shared" si="50"/>
        <v>79.85983937558416</v>
      </c>
      <c r="P67">
        <f t="shared" si="12"/>
        <v>64.870747951695</v>
      </c>
      <c r="Q67">
        <f t="shared" si="37"/>
        <v>147.52526607578628</v>
      </c>
      <c r="R67">
        <f t="shared" si="38"/>
        <v>82.65451812409128</v>
      </c>
    </row>
    <row r="68" spans="1:18" ht="12.75">
      <c r="A68">
        <v>300</v>
      </c>
      <c r="B68">
        <f t="shared" si="39"/>
        <v>5.235987755982989</v>
      </c>
      <c r="C68">
        <f t="shared" si="40"/>
        <v>-52.5</v>
      </c>
      <c r="D68">
        <f t="shared" si="41"/>
        <v>-30.31088913245535</v>
      </c>
      <c r="E68">
        <f t="shared" si="42"/>
        <v>60.6217782649107</v>
      </c>
      <c r="F68">
        <f t="shared" si="43"/>
        <v>-2.6179938779914944</v>
      </c>
      <c r="G68">
        <f t="shared" si="44"/>
        <v>-150.00000000000003</v>
      </c>
      <c r="H68">
        <f t="shared" si="45"/>
        <v>1.071277961279832</v>
      </c>
      <c r="I68">
        <f t="shared" si="46"/>
        <v>1.1246445978145676</v>
      </c>
      <c r="J68">
        <f t="shared" si="47"/>
        <v>-3.742638475806062</v>
      </c>
      <c r="K68">
        <f t="shared" si="48"/>
        <v>-4.813916437085894</v>
      </c>
      <c r="L68">
        <f t="shared" si="49"/>
        <v>-45.26558460616755</v>
      </c>
      <c r="M68">
        <f t="shared" si="50"/>
        <v>79.63474010784697</v>
      </c>
      <c r="P68">
        <f t="shared" si="12"/>
        <v>61.37970586671359</v>
      </c>
      <c r="Q68">
        <f t="shared" si="37"/>
        <v>145.56261109303736</v>
      </c>
      <c r="R68">
        <f t="shared" si="38"/>
        <v>84.18290522632384</v>
      </c>
    </row>
    <row r="69" spans="1:18" ht="12.75">
      <c r="A69">
        <v>305</v>
      </c>
      <c r="B69">
        <f t="shared" si="39"/>
        <v>5.323254218582705</v>
      </c>
      <c r="C69">
        <f t="shared" si="40"/>
        <v>-49.924824727713386</v>
      </c>
      <c r="D69">
        <f t="shared" si="41"/>
        <v>-28.670321550114714</v>
      </c>
      <c r="E69">
        <f t="shared" si="42"/>
        <v>57.57148132434907</v>
      </c>
      <c r="F69">
        <f t="shared" si="43"/>
        <v>-2.620307274876939</v>
      </c>
      <c r="G69">
        <f t="shared" si="44"/>
        <v>-150.13254787787469</v>
      </c>
      <c r="H69">
        <f t="shared" si="45"/>
        <v>1.0114035173399265</v>
      </c>
      <c r="I69">
        <f t="shared" si="46"/>
        <v>1.1609738497078173</v>
      </c>
      <c r="J69">
        <f t="shared" si="47"/>
        <v>-3.781281124584756</v>
      </c>
      <c r="K69">
        <f t="shared" si="48"/>
        <v>-4.792684641924683</v>
      </c>
      <c r="L69">
        <f t="shared" si="49"/>
        <v>-45.01043054391768</v>
      </c>
      <c r="M69">
        <f t="shared" si="50"/>
        <v>79.91800155848509</v>
      </c>
      <c r="P69">
        <f t="shared" si="12"/>
        <v>57.94915292826436</v>
      </c>
      <c r="Q69">
        <f t="shared" si="37"/>
        <v>143.34855040881183</v>
      </c>
      <c r="R69">
        <f t="shared" si="38"/>
        <v>85.39939748054746</v>
      </c>
    </row>
    <row r="70" spans="1:18" ht="12.75">
      <c r="A70">
        <v>310</v>
      </c>
      <c r="B70">
        <f t="shared" si="39"/>
        <v>5.410520681182422</v>
      </c>
      <c r="C70">
        <f t="shared" si="40"/>
        <v>-47.50243366097112</v>
      </c>
      <c r="D70">
        <f t="shared" si="41"/>
        <v>-26.811555509164233</v>
      </c>
      <c r="E70">
        <f t="shared" si="42"/>
        <v>54.54668379045565</v>
      </c>
      <c r="F70">
        <f t="shared" si="43"/>
        <v>-2.627742171184444</v>
      </c>
      <c r="G70">
        <f t="shared" si="44"/>
        <v>-150.55853605741214</v>
      </c>
      <c r="H70">
        <f t="shared" si="45"/>
        <v>0.9529573354626858</v>
      </c>
      <c r="I70">
        <f t="shared" si="46"/>
        <v>1.1971314757709552</v>
      </c>
      <c r="J70">
        <f t="shared" si="47"/>
        <v>-3.824873646955399</v>
      </c>
      <c r="K70">
        <f t="shared" si="48"/>
        <v>-4.777830982418085</v>
      </c>
      <c r="L70">
        <f t="shared" si="49"/>
        <v>-44.1937343194121</v>
      </c>
      <c r="M70">
        <f t="shared" si="50"/>
        <v>80.79806495520423</v>
      </c>
      <c r="P70">
        <f t="shared" si="12"/>
        <v>54.60043337804447</v>
      </c>
      <c r="Q70">
        <f t="shared" si="37"/>
        <v>140.85088285864438</v>
      </c>
      <c r="R70">
        <f t="shared" si="38"/>
        <v>86.25044948059985</v>
      </c>
    </row>
    <row r="71" spans="1:18" ht="12.75">
      <c r="A71">
        <v>315</v>
      </c>
      <c r="B71">
        <f t="shared" si="39"/>
        <v>5.497787143782138</v>
      </c>
      <c r="C71">
        <f t="shared" si="40"/>
        <v>-45.25126265847084</v>
      </c>
      <c r="D71">
        <f t="shared" si="41"/>
        <v>-24.748737341529168</v>
      </c>
      <c r="E71">
        <f t="shared" si="42"/>
        <v>51.57690153727653</v>
      </c>
      <c r="F71">
        <f t="shared" si="43"/>
        <v>-2.641118616814407</v>
      </c>
      <c r="G71">
        <f t="shared" si="44"/>
        <v>-151.32494993689525</v>
      </c>
      <c r="H71">
        <f t="shared" si="45"/>
        <v>0.8963781669598156</v>
      </c>
      <c r="I71">
        <f t="shared" si="46"/>
        <v>1.232914381985771</v>
      </c>
      <c r="J71">
        <f t="shared" si="47"/>
        <v>-3.8740329988001783</v>
      </c>
      <c r="K71">
        <f t="shared" si="48"/>
        <v>-4.7704111657599935</v>
      </c>
      <c r="L71">
        <f t="shared" si="49"/>
        <v>-42.739163852899345</v>
      </c>
      <c r="M71">
        <f t="shared" si="50"/>
        <v>82.36308830051213</v>
      </c>
      <c r="P71">
        <f t="shared" si="12"/>
        <v>51.35868581447049</v>
      </c>
      <c r="Q71">
        <f t="shared" si="37"/>
        <v>138.03425947433985</v>
      </c>
      <c r="R71">
        <f t="shared" si="38"/>
        <v>86.67557365986937</v>
      </c>
    </row>
    <row r="72" spans="1:18" ht="12.75">
      <c r="A72">
        <v>320</v>
      </c>
      <c r="B72">
        <f t="shared" si="39"/>
        <v>5.585053606381854</v>
      </c>
      <c r="C72">
        <f t="shared" si="40"/>
        <v>-43.18844449083578</v>
      </c>
      <c r="D72">
        <f t="shared" si="41"/>
        <v>-22.497566339028886</v>
      </c>
      <c r="E72">
        <f t="shared" si="42"/>
        <v>48.69684002804503</v>
      </c>
      <c r="F72">
        <f t="shared" si="43"/>
        <v>-2.6613523335234928</v>
      </c>
      <c r="G72">
        <f t="shared" si="44"/>
        <v>-152.48425650818916</v>
      </c>
      <c r="H72">
        <f t="shared" si="45"/>
        <v>0.842188239183363</v>
      </c>
      <c r="I72">
        <f t="shared" si="46"/>
        <v>1.2680484819454438</v>
      </c>
      <c r="J72">
        <f t="shared" si="47"/>
        <v>-3.9294008154689366</v>
      </c>
      <c r="K72">
        <f t="shared" si="48"/>
        <v>-4.771589054652299</v>
      </c>
      <c r="L72">
        <f t="shared" si="49"/>
        <v>-40.55013306767793</v>
      </c>
      <c r="M72">
        <f t="shared" si="50"/>
        <v>84.69367822915649</v>
      </c>
      <c r="P72">
        <f t="shared" si="12"/>
        <v>48.25383166076101</v>
      </c>
      <c r="Q72">
        <f t="shared" si="37"/>
        <v>134.86191725836593</v>
      </c>
      <c r="R72">
        <f t="shared" si="38"/>
        <v>86.60808559760494</v>
      </c>
    </row>
    <row r="73" spans="1:18" ht="12.75">
      <c r="A73">
        <v>325</v>
      </c>
      <c r="B73">
        <f aca="true" t="shared" si="51" ref="B73:B80">+A73*PI()/180</f>
        <v>5.672320068981571</v>
      </c>
      <c r="C73">
        <f aca="true" t="shared" si="52" ref="C73:C80">+$A$2*COS(B73)-$A$1</f>
        <v>-41.32967844988529</v>
      </c>
      <c r="D73">
        <f aca="true" t="shared" si="53" ref="D73:D80">+$A$2*SIN(B73)</f>
        <v>-20.07517527228663</v>
      </c>
      <c r="E73">
        <f aca="true" t="shared" si="54" ref="E73:E80">+SQRT(C73^2+D73^2)</f>
        <v>45.94730659118053</v>
      </c>
      <c r="F73">
        <f aca="true" t="shared" si="55" ref="F73:F80">+ATAN2(C73,D73)</f>
        <v>-2.6894239123281123</v>
      </c>
      <c r="G73">
        <f aca="true" t="shared" si="56" ref="G73:G80">+F73*180/PI()</f>
        <v>-154.09263949796275</v>
      </c>
      <c r="H73">
        <f aca="true" t="shared" si="57" ref="H73:H80">+ACOS(($A$3^2+$A$4^2-E73^2)/(2*$A$3*$A$4))</f>
        <v>0.7910114968780874</v>
      </c>
      <c r="I73">
        <f aca="true" t="shared" si="58" ref="I73:I80">+ACOS(($A$4^2+E73^2-$A$3^2)/(2*$A$4*E73))</f>
        <v>1.30215931286227</v>
      </c>
      <c r="J73">
        <f aca="true" t="shared" si="59" ref="J73:J80">+(F73-I73)</f>
        <v>-3.9915832251903822</v>
      </c>
      <c r="K73">
        <f aca="true" t="shared" si="60" ref="K73:K80">+J73-H73</f>
        <v>-4.7825947220684695</v>
      </c>
      <c r="L73">
        <f aca="true" t="shared" si="61" ref="L73:L80">+$A$2*COS(B73)+$B$2*COS(K73+$B$3)</f>
        <v>-37.50760011280738</v>
      </c>
      <c r="M73">
        <f aca="true" t="shared" si="62" ref="M73:M80">+$A$2*SIN(B73)+$B$2*SIN(K73+$B$3)</f>
        <v>87.8509229819176</v>
      </c>
      <c r="P73">
        <f aca="true" t="shared" si="63" ref="P73:P80">+H73*180/PI()</f>
        <v>45.3216203174401</v>
      </c>
      <c r="Q73">
        <f t="shared" si="37"/>
        <v>131.29912762137386</v>
      </c>
      <c r="R73">
        <f t="shared" si="38"/>
        <v>85.97750730393375</v>
      </c>
    </row>
    <row r="74" spans="1:18" ht="12.75">
      <c r="A74">
        <v>330</v>
      </c>
      <c r="B74">
        <f t="shared" si="51"/>
        <v>5.759586531581287</v>
      </c>
      <c r="C74">
        <f t="shared" si="52"/>
        <v>-39.689110867544656</v>
      </c>
      <c r="D74">
        <f t="shared" si="53"/>
        <v>-17.500000000000014</v>
      </c>
      <c r="E74">
        <f t="shared" si="54"/>
        <v>43.375978622461666</v>
      </c>
      <c r="F74">
        <f t="shared" si="55"/>
        <v>-2.7263094147682665</v>
      </c>
      <c r="G74">
        <f t="shared" si="56"/>
        <v>-156.2060231130031</v>
      </c>
      <c r="H74">
        <f t="shared" si="57"/>
        <v>0.743589986657775</v>
      </c>
      <c r="I74">
        <f t="shared" si="58"/>
        <v>1.3347360394564263</v>
      </c>
      <c r="J74">
        <f t="shared" si="59"/>
        <v>-4.0610454542246925</v>
      </c>
      <c r="K74">
        <f t="shared" si="60"/>
        <v>-4.804635440882468</v>
      </c>
      <c r="L74">
        <f t="shared" si="61"/>
        <v>-33.47238259551141</v>
      </c>
      <c r="M74">
        <f t="shared" si="62"/>
        <v>91.85837529735137</v>
      </c>
      <c r="P74">
        <f t="shared" si="63"/>
        <v>42.6045679236797</v>
      </c>
      <c r="Q74">
        <f t="shared" si="37"/>
        <v>127.31923506213678</v>
      </c>
      <c r="R74">
        <f t="shared" si="38"/>
        <v>84.71466713845706</v>
      </c>
    </row>
    <row r="75" spans="1:18" ht="12.75">
      <c r="A75">
        <v>335</v>
      </c>
      <c r="B75">
        <f t="shared" si="51"/>
        <v>5.8468529941810035</v>
      </c>
      <c r="C75">
        <f t="shared" si="52"/>
        <v>-38.27922745371726</v>
      </c>
      <c r="D75">
        <f t="shared" si="53"/>
        <v>-14.7916391609245</v>
      </c>
      <c r="E75">
        <f t="shared" si="54"/>
        <v>41.03768808693317</v>
      </c>
      <c r="F75">
        <f t="shared" si="55"/>
        <v>-2.772852707725104</v>
      </c>
      <c r="G75">
        <f t="shared" si="56"/>
        <v>-158.87275736407088</v>
      </c>
      <c r="H75">
        <f t="shared" si="57"/>
        <v>0.7007926450281825</v>
      </c>
      <c r="I75">
        <f t="shared" si="58"/>
        <v>1.3650935668559767</v>
      </c>
      <c r="J75">
        <f t="shared" si="59"/>
        <v>-4.137946274581081</v>
      </c>
      <c r="K75">
        <f t="shared" si="60"/>
        <v>-4.838738919609264</v>
      </c>
      <c r="L75">
        <f t="shared" si="61"/>
        <v>-28.29663316012742</v>
      </c>
      <c r="M75">
        <f t="shared" si="62"/>
        <v>96.67795764588271</v>
      </c>
      <c r="P75">
        <f t="shared" si="63"/>
        <v>40.15246087392451</v>
      </c>
      <c r="Q75">
        <f t="shared" si="37"/>
        <v>122.91314261462199</v>
      </c>
      <c r="R75">
        <f t="shared" si="38"/>
        <v>82.76068174069746</v>
      </c>
    </row>
    <row r="76" spans="1:18" ht="12.75">
      <c r="A76">
        <v>340</v>
      </c>
      <c r="B76">
        <f t="shared" si="51"/>
        <v>5.934119456780721</v>
      </c>
      <c r="C76">
        <f t="shared" si="52"/>
        <v>-37.11075827249321</v>
      </c>
      <c r="D76">
        <f t="shared" si="53"/>
        <v>-11.970705016398401</v>
      </c>
      <c r="E76">
        <f t="shared" si="54"/>
        <v>38.99366818021932</v>
      </c>
      <c r="F76">
        <f t="shared" si="55"/>
        <v>-2.829562914291962</v>
      </c>
      <c r="G76">
        <f t="shared" si="56"/>
        <v>-162.1220128556669</v>
      </c>
      <c r="H76">
        <f t="shared" si="57"/>
        <v>0.6636067855265916</v>
      </c>
      <c r="I76">
        <f t="shared" si="58"/>
        <v>1.3923456722548184</v>
      </c>
      <c r="J76">
        <f t="shared" si="59"/>
        <v>-4.22190858654678</v>
      </c>
      <c r="K76">
        <f t="shared" si="60"/>
        <v>-4.885515372073372</v>
      </c>
      <c r="L76">
        <f t="shared" si="61"/>
        <v>-21.850264767969357</v>
      </c>
      <c r="M76">
        <f t="shared" si="62"/>
        <v>102.18334190543317</v>
      </c>
      <c r="P76">
        <f t="shared" si="63"/>
        <v>38.0218680669169</v>
      </c>
      <c r="Q76">
        <f t="shared" si="37"/>
        <v>118.10245650082666</v>
      </c>
      <c r="R76">
        <f t="shared" si="38"/>
        <v>80.08058843390972</v>
      </c>
    </row>
    <row r="77" spans="1:18" ht="12.75">
      <c r="A77">
        <v>345</v>
      </c>
      <c r="B77">
        <f t="shared" si="51"/>
        <v>6.021385919380437</v>
      </c>
      <c r="C77">
        <f t="shared" si="52"/>
        <v>-36.19259607988261</v>
      </c>
      <c r="D77">
        <f t="shared" si="53"/>
        <v>-9.058666578588223</v>
      </c>
      <c r="E77">
        <f t="shared" si="54"/>
        <v>37.30902640358718</v>
      </c>
      <c r="F77">
        <f t="shared" si="55"/>
        <v>-2.896340503542378</v>
      </c>
      <c r="G77">
        <f t="shared" si="56"/>
        <v>-165.94808688577393</v>
      </c>
      <c r="H77">
        <f t="shared" si="57"/>
        <v>0.6330989321303879</v>
      </c>
      <c r="I77">
        <f t="shared" si="58"/>
        <v>1.415413834874752</v>
      </c>
      <c r="J77">
        <f t="shared" si="59"/>
        <v>-4.3117543384171295</v>
      </c>
      <c r="K77">
        <f t="shared" si="60"/>
        <v>-4.944853270547517</v>
      </c>
      <c r="L77">
        <f t="shared" si="61"/>
        <v>-14.06607537293226</v>
      </c>
      <c r="M77">
        <f t="shared" si="62"/>
        <v>108.14069340421179</v>
      </c>
      <c r="P77">
        <f t="shared" si="63"/>
        <v>36.27389682531058</v>
      </c>
      <c r="Q77">
        <f t="shared" si="37"/>
        <v>112.95467411147601</v>
      </c>
      <c r="R77">
        <f t="shared" si="38"/>
        <v>76.68077728616544</v>
      </c>
    </row>
    <row r="78" spans="1:18" ht="12.75">
      <c r="A78">
        <v>350</v>
      </c>
      <c r="B78">
        <f t="shared" si="51"/>
        <v>6.108652381980153</v>
      </c>
      <c r="C78">
        <f t="shared" si="52"/>
        <v>-35.53172864457272</v>
      </c>
      <c r="D78">
        <f t="shared" si="53"/>
        <v>-6.077686218342595</v>
      </c>
      <c r="E78">
        <f t="shared" si="54"/>
        <v>36.047773998406356</v>
      </c>
      <c r="F78">
        <f t="shared" si="55"/>
        <v>-2.972182603051854</v>
      </c>
      <c r="G78">
        <f t="shared" si="56"/>
        <v>-170.2935190970781</v>
      </c>
      <c r="H78">
        <f t="shared" si="57"/>
        <v>0.610332155211262</v>
      </c>
      <c r="I78">
        <f t="shared" si="58"/>
        <v>1.433105314826293</v>
      </c>
      <c r="J78">
        <f t="shared" si="59"/>
        <v>-4.405287917878147</v>
      </c>
      <c r="K78">
        <f t="shared" si="60"/>
        <v>-5.015620073089409</v>
      </c>
      <c r="L78">
        <f t="shared" si="61"/>
        <v>-4.998480988695292</v>
      </c>
      <c r="M78">
        <f t="shared" si="62"/>
        <v>114.21335858303776</v>
      </c>
      <c r="P78">
        <f t="shared" si="63"/>
        <v>34.96945659472881</v>
      </c>
      <c r="Q78">
        <f t="shared" si="37"/>
        <v>107.59559476560818</v>
      </c>
      <c r="R78">
        <f t="shared" si="38"/>
        <v>72.62613817087936</v>
      </c>
    </row>
    <row r="79" spans="1:18" ht="12.75">
      <c r="A79">
        <v>355</v>
      </c>
      <c r="B79">
        <f t="shared" si="51"/>
        <v>6.19591884457987</v>
      </c>
      <c r="C79">
        <f t="shared" si="52"/>
        <v>-35.1331855667889</v>
      </c>
      <c r="D79">
        <f t="shared" si="53"/>
        <v>-3.050450996168041</v>
      </c>
      <c r="E79">
        <f t="shared" si="54"/>
        <v>35.26536515266</v>
      </c>
      <c r="F79">
        <f t="shared" si="55"/>
        <v>-3.054984507601003</v>
      </c>
      <c r="G79">
        <f t="shared" si="56"/>
        <v>-175.03771876338945</v>
      </c>
      <c r="H79">
        <f t="shared" si="57"/>
        <v>0.5962376663281139</v>
      </c>
      <c r="I79">
        <f t="shared" si="58"/>
        <v>1.4442841322995366</v>
      </c>
      <c r="J79">
        <f t="shared" si="59"/>
        <v>-4.4992686399005395</v>
      </c>
      <c r="K79">
        <f t="shared" si="60"/>
        <v>-5.095506306228653</v>
      </c>
      <c r="L79">
        <f t="shared" si="61"/>
        <v>5.125310396190187</v>
      </c>
      <c r="M79">
        <f t="shared" si="62"/>
        <v>120.00645834912581</v>
      </c>
      <c r="P79">
        <f t="shared" si="63"/>
        <v>34.161901867330364</v>
      </c>
      <c r="Q79">
        <f t="shared" si="37"/>
        <v>102.21089603813289</v>
      </c>
      <c r="R79">
        <f t="shared" si="38"/>
        <v>68.04899417080253</v>
      </c>
    </row>
    <row r="80" spans="1:18" ht="12.75">
      <c r="A80">
        <v>360</v>
      </c>
      <c r="B80">
        <f t="shared" si="51"/>
        <v>6.283185307179586</v>
      </c>
      <c r="C80">
        <f t="shared" si="52"/>
        <v>-35</v>
      </c>
      <c r="D80">
        <f t="shared" si="53"/>
        <v>-8.57603918436034E-15</v>
      </c>
      <c r="E80">
        <f t="shared" si="54"/>
        <v>35</v>
      </c>
      <c r="F80">
        <f t="shared" si="55"/>
        <v>-3.1415926535897927</v>
      </c>
      <c r="G80">
        <f t="shared" si="56"/>
        <v>-179.99999999999997</v>
      </c>
      <c r="H80">
        <f t="shared" si="57"/>
        <v>0.5914619767486503</v>
      </c>
      <c r="I80">
        <f t="shared" si="58"/>
        <v>1.448113809210675</v>
      </c>
      <c r="J80">
        <f t="shared" si="59"/>
        <v>-4.589706462800468</v>
      </c>
      <c r="K80">
        <f t="shared" si="60"/>
        <v>-5.181168439549118</v>
      </c>
      <c r="L80">
        <f t="shared" si="61"/>
        <v>15.895980916427682</v>
      </c>
      <c r="M80">
        <f t="shared" si="62"/>
        <v>125.15029546451139</v>
      </c>
      <c r="P80">
        <f t="shared" si="63"/>
        <v>33.888275010162495</v>
      </c>
      <c r="Q80">
        <f t="shared" si="37"/>
        <v>97.02919047761543</v>
      </c>
      <c r="R80">
        <f t="shared" si="38"/>
        <v>63.14091546745294</v>
      </c>
    </row>
  </sheetData>
  <printOptions/>
  <pageMargins left="0.75" right="0.75" top="1" bottom="1" header="0.5" footer="0.5"/>
  <pageSetup horizontalDpi="300" verticalDpi="300" orientation="portrait" paperSize="9" r:id="rId2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zoomScale="75" zoomScaleNormal="75" workbookViewId="0" topLeftCell="A1">
      <selection activeCell="Q14" sqref="Q14"/>
    </sheetView>
  </sheetViews>
  <sheetFormatPr defaultColWidth="9.140625" defaultRowHeight="12.75"/>
  <cols>
    <col min="2" max="2" width="5.140625" style="0" customWidth="1"/>
    <col min="3" max="3" width="5.8515625" style="0" customWidth="1"/>
    <col min="4" max="4" width="8.57421875" style="0" customWidth="1"/>
    <col min="5" max="5" width="8.140625" style="0" customWidth="1"/>
    <col min="6" max="6" width="8.8515625" style="0" customWidth="1"/>
    <col min="7" max="7" width="7.421875" style="0" customWidth="1"/>
    <col min="8" max="8" width="8.140625" style="0" customWidth="1"/>
    <col min="9" max="9" width="5.28125" style="0" customWidth="1"/>
    <col min="10" max="10" width="5.7109375" style="0" customWidth="1"/>
    <col min="11" max="11" width="6.7109375" style="0" customWidth="1"/>
    <col min="12" max="12" width="6.8515625" style="0" customWidth="1"/>
    <col min="13" max="13" width="9.421875" style="0" customWidth="1"/>
    <col min="14" max="14" width="8.421875" style="0" customWidth="1"/>
  </cols>
  <sheetData>
    <row r="1" spans="1:14" ht="12.75">
      <c r="A1" s="3"/>
      <c r="B1" s="6" t="s">
        <v>9</v>
      </c>
      <c r="C1" s="6" t="s">
        <v>10</v>
      </c>
      <c r="D1" s="6" t="s">
        <v>11</v>
      </c>
      <c r="E1" s="6" t="s">
        <v>12</v>
      </c>
      <c r="F1" s="6" t="s">
        <v>13</v>
      </c>
      <c r="G1" s="6" t="s">
        <v>14</v>
      </c>
      <c r="H1" s="6" t="s">
        <v>15</v>
      </c>
      <c r="I1" s="6" t="s">
        <v>16</v>
      </c>
      <c r="J1" s="6" t="s">
        <v>17</v>
      </c>
      <c r="K1" s="6" t="s">
        <v>18</v>
      </c>
      <c r="L1" s="6" t="s">
        <v>19</v>
      </c>
      <c r="M1" s="6" t="s">
        <v>20</v>
      </c>
      <c r="N1" s="6" t="s">
        <v>21</v>
      </c>
    </row>
    <row r="2" spans="1:3" ht="12.75">
      <c r="A2" s="4">
        <v>1</v>
      </c>
      <c r="B2">
        <v>70</v>
      </c>
      <c r="C2">
        <v>84.1</v>
      </c>
    </row>
    <row r="3" spans="1:3" ht="12.75">
      <c r="A3" s="4">
        <v>2</v>
      </c>
      <c r="B3">
        <v>35</v>
      </c>
      <c r="C3">
        <v>126.6</v>
      </c>
    </row>
    <row r="4" spans="1:4" ht="12.75">
      <c r="A4" s="4">
        <v>3</v>
      </c>
      <c r="B4">
        <v>62.3</v>
      </c>
      <c r="C4">
        <f>ACOS((C3^2+B4^2-C2^2)/(2*C3*B4))</f>
        <v>0.6202587259712135</v>
      </c>
      <c r="D4">
        <f>+C4*180/PI()</f>
        <v>35.538207204311995</v>
      </c>
    </row>
    <row r="5" spans="1:2" ht="12.75">
      <c r="A5" s="4">
        <v>4</v>
      </c>
      <c r="B5">
        <v>56</v>
      </c>
    </row>
    <row r="6" ht="12.75" customHeight="1">
      <c r="A6" s="4">
        <v>5</v>
      </c>
    </row>
    <row r="7" spans="1:14" ht="12.75" customHeight="1" thickBot="1">
      <c r="A7" s="4">
        <v>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9.5" thickBot="1">
      <c r="A8" s="4">
        <v>6</v>
      </c>
      <c r="B8" s="16" t="s">
        <v>23</v>
      </c>
      <c r="C8" s="12" t="s">
        <v>24</v>
      </c>
      <c r="D8" s="11" t="s">
        <v>25</v>
      </c>
      <c r="E8" s="11" t="s">
        <v>26</v>
      </c>
      <c r="F8" s="11" t="s">
        <v>4</v>
      </c>
      <c r="G8" s="12" t="s">
        <v>2</v>
      </c>
      <c r="H8" s="12" t="s">
        <v>27</v>
      </c>
      <c r="I8" s="12" t="s">
        <v>28</v>
      </c>
      <c r="J8" s="12" t="s">
        <v>22</v>
      </c>
      <c r="K8" s="12" t="s">
        <v>29</v>
      </c>
      <c r="L8" s="12" t="s">
        <v>30</v>
      </c>
      <c r="M8" s="13" t="s">
        <v>31</v>
      </c>
      <c r="N8" s="14" t="s">
        <v>32</v>
      </c>
    </row>
    <row r="9" spans="1:14" ht="12.75">
      <c r="A9" s="5">
        <v>7</v>
      </c>
      <c r="B9" s="8">
        <v>0</v>
      </c>
      <c r="C9" s="20">
        <f>+B9*PI()/180</f>
        <v>0</v>
      </c>
      <c r="D9" s="20">
        <f>+$B$3*COS(C9)-$B$2</f>
        <v>-35</v>
      </c>
      <c r="E9" s="20">
        <f>+$B$3*SIN(C9)</f>
        <v>0</v>
      </c>
      <c r="F9" s="20">
        <f>+SQRT(D9^2+E9^2)</f>
        <v>35</v>
      </c>
      <c r="G9" s="20">
        <f>ATAN2(D9,E9)</f>
        <v>3.141592653589793</v>
      </c>
      <c r="H9" s="17">
        <f>+G9*180/PI()</f>
        <v>180</v>
      </c>
      <c r="I9" s="20">
        <f>+ACOS(($B$4^2+$B$5^2-F9^2)/(2*$B$4*$B$5))</f>
        <v>0.5914619767486503</v>
      </c>
      <c r="J9" s="20">
        <f>+ACOS(($B$5^2+F9^2-$B$4^2)/(2*$B$5*F9))</f>
        <v>1.448113809210675</v>
      </c>
      <c r="K9" s="20">
        <f>+(G9-J9)</f>
        <v>1.6934788443791182</v>
      </c>
      <c r="L9" s="20">
        <f>+K9-I9</f>
        <v>1.1020168676304678</v>
      </c>
      <c r="M9" s="20">
        <f>+$B$3*COS(C9)+$C$3*COS(L9+$C$4)</f>
        <v>15.895980916427714</v>
      </c>
      <c r="N9" s="23">
        <f>+$B$3*SIN(C9)+$C$3*SIN(L9+$C$4)</f>
        <v>125.1502954645114</v>
      </c>
    </row>
    <row r="10" spans="1:14" ht="12.75">
      <c r="A10" s="5">
        <v>8</v>
      </c>
      <c r="B10" s="9">
        <v>15</v>
      </c>
      <c r="C10" s="21">
        <f aca="true" t="shared" si="0" ref="C10:C25">+B10*PI()/180</f>
        <v>0.2617993877991494</v>
      </c>
      <c r="D10" s="21">
        <f aca="true" t="shared" si="1" ref="D10:D25">+$B$3*COS(C10)-$B$2</f>
        <v>-36.19259607988261</v>
      </c>
      <c r="E10" s="21">
        <f aca="true" t="shared" si="2" ref="E10:E25">+$B$3*SIN(C10)</f>
        <v>9.058666578588227</v>
      </c>
      <c r="F10" s="21">
        <f aca="true" t="shared" si="3" ref="F10:F25">+SQRT(D10^2+E10^2)</f>
        <v>37.30902640358718</v>
      </c>
      <c r="G10" s="21">
        <f aca="true" t="shared" si="4" ref="G10:G25">ATAN2(D10,E10)</f>
        <v>2.896340503542378</v>
      </c>
      <c r="H10" s="18">
        <f aca="true" t="shared" si="5" ref="H10:H25">+G10*180/PI()</f>
        <v>165.94808688577393</v>
      </c>
      <c r="I10" s="21">
        <f aca="true" t="shared" si="6" ref="I10:I25">+ACOS(($B$4^2+$B$5^2-F10^2)/(2*$B$4*$B$5))</f>
        <v>0.6330989321303879</v>
      </c>
      <c r="J10" s="21">
        <f aca="true" t="shared" si="7" ref="J10:J25">+ACOS(($B$5^2+F10^2-$B$4^2)/(2*$B$5*F10))</f>
        <v>1.415413834874752</v>
      </c>
      <c r="K10" s="21">
        <f aca="true" t="shared" si="8" ref="K10:K25">+(G10-J10)</f>
        <v>1.480926668667626</v>
      </c>
      <c r="L10" s="21">
        <f aca="true" t="shared" si="9" ref="L10:L25">+K10-I10</f>
        <v>0.847827736537238</v>
      </c>
      <c r="M10" s="21">
        <f aca="true" t="shared" si="10" ref="M10:M25">+$B$3*COS(C10)+$C$3*COS(L10+$C$4)</f>
        <v>46.78762254733657</v>
      </c>
      <c r="N10" s="24">
        <f aca="true" t="shared" si="11" ref="N10:N25">+$B$3*SIN(C10)+$C$3*SIN(L10+$C$4)</f>
        <v>134.99148169994407</v>
      </c>
    </row>
    <row r="11" spans="1:14" ht="12.75">
      <c r="A11" s="5">
        <v>9</v>
      </c>
      <c r="B11" s="9">
        <v>30</v>
      </c>
      <c r="C11" s="21">
        <f t="shared" si="0"/>
        <v>0.5235987755982988</v>
      </c>
      <c r="D11" s="21">
        <f t="shared" si="1"/>
        <v>-39.68911086754464</v>
      </c>
      <c r="E11" s="21">
        <f t="shared" si="2"/>
        <v>17.499999999999996</v>
      </c>
      <c r="F11" s="21">
        <f t="shared" si="3"/>
        <v>43.37597862246165</v>
      </c>
      <c r="G11" s="21">
        <f t="shared" si="4"/>
        <v>2.7263094147682665</v>
      </c>
      <c r="H11" s="18">
        <f t="shared" si="5"/>
        <v>156.2060231130031</v>
      </c>
      <c r="I11" s="21">
        <f t="shared" si="6"/>
        <v>0.7435899866577745</v>
      </c>
      <c r="J11" s="21">
        <f t="shared" si="7"/>
        <v>1.3347360394564265</v>
      </c>
      <c r="K11" s="21">
        <f t="shared" si="8"/>
        <v>1.39157337531184</v>
      </c>
      <c r="L11" s="21">
        <f t="shared" si="9"/>
        <v>0.6479833886540655</v>
      </c>
      <c r="M11" s="21">
        <f t="shared" si="10"/>
        <v>68.03254564137201</v>
      </c>
      <c r="N11" s="24">
        <f t="shared" si="11"/>
        <v>138.3496447252672</v>
      </c>
    </row>
    <row r="12" spans="1:14" ht="12.75">
      <c r="A12" s="5">
        <v>10</v>
      </c>
      <c r="B12" s="9">
        <v>45</v>
      </c>
      <c r="C12" s="21">
        <f t="shared" si="0"/>
        <v>0.7853981633974483</v>
      </c>
      <c r="D12" s="21">
        <f t="shared" si="1"/>
        <v>-45.251262658470836</v>
      </c>
      <c r="E12" s="21">
        <f t="shared" si="2"/>
        <v>24.74873734152916</v>
      </c>
      <c r="F12" s="21">
        <f t="shared" si="3"/>
        <v>51.57690153727652</v>
      </c>
      <c r="G12" s="21">
        <f t="shared" si="4"/>
        <v>2.641118616814407</v>
      </c>
      <c r="H12" s="18">
        <f t="shared" si="5"/>
        <v>151.32494993689525</v>
      </c>
      <c r="I12" s="21">
        <f t="shared" si="6"/>
        <v>0.8963781669598155</v>
      </c>
      <c r="J12" s="21">
        <f t="shared" si="7"/>
        <v>1.2329143819857713</v>
      </c>
      <c r="K12" s="21">
        <f t="shared" si="8"/>
        <v>1.4082042348286359</v>
      </c>
      <c r="L12" s="21">
        <f t="shared" si="9"/>
        <v>0.5118260678688203</v>
      </c>
      <c r="M12" s="21">
        <f t="shared" si="10"/>
        <v>78.52504587280166</v>
      </c>
      <c r="N12" s="24">
        <f t="shared" si="11"/>
        <v>139.35968202287006</v>
      </c>
    </row>
    <row r="13" spans="1:14" ht="12.75">
      <c r="A13" s="5">
        <v>11</v>
      </c>
      <c r="B13" s="9">
        <v>60</v>
      </c>
      <c r="C13" s="21">
        <f t="shared" si="0"/>
        <v>1.0471975511965976</v>
      </c>
      <c r="D13" s="21">
        <f t="shared" si="1"/>
        <v>-52.5</v>
      </c>
      <c r="E13" s="21">
        <f t="shared" si="2"/>
        <v>30.31088913245535</v>
      </c>
      <c r="F13" s="21">
        <f t="shared" si="3"/>
        <v>60.6217782649107</v>
      </c>
      <c r="G13" s="21">
        <f t="shared" si="4"/>
        <v>2.6179938779914944</v>
      </c>
      <c r="H13" s="18">
        <f t="shared" si="5"/>
        <v>150.00000000000003</v>
      </c>
      <c r="I13" s="21">
        <f t="shared" si="6"/>
        <v>1.071277961279832</v>
      </c>
      <c r="J13" s="21">
        <f t="shared" si="7"/>
        <v>1.1246445978145676</v>
      </c>
      <c r="K13" s="21">
        <f t="shared" si="8"/>
        <v>1.4933492801769268</v>
      </c>
      <c r="L13" s="21">
        <f t="shared" si="9"/>
        <v>0.4220713188970948</v>
      </c>
      <c r="M13" s="21">
        <f t="shared" si="10"/>
        <v>81.33291565408328</v>
      </c>
      <c r="N13" s="24">
        <f t="shared" si="11"/>
        <v>139.6402945049291</v>
      </c>
    </row>
    <row r="14" spans="1:14" ht="12.75">
      <c r="A14" s="5">
        <v>12</v>
      </c>
      <c r="B14" s="9">
        <v>75</v>
      </c>
      <c r="C14" s="21">
        <f t="shared" si="0"/>
        <v>1.3089969389957472</v>
      </c>
      <c r="D14" s="21">
        <f t="shared" si="1"/>
        <v>-60.94133342141177</v>
      </c>
      <c r="E14" s="21">
        <f t="shared" si="2"/>
        <v>33.80740392011739</v>
      </c>
      <c r="F14" s="21">
        <f t="shared" si="3"/>
        <v>69.69064986780973</v>
      </c>
      <c r="G14" s="21">
        <f t="shared" si="4"/>
        <v>2.635107426185381</v>
      </c>
      <c r="H14" s="18">
        <f t="shared" si="5"/>
        <v>150.98053408400344</v>
      </c>
      <c r="I14" s="21">
        <f t="shared" si="6"/>
        <v>1.2559880656899378</v>
      </c>
      <c r="J14" s="21">
        <f t="shared" si="7"/>
        <v>1.0160196649118876</v>
      </c>
      <c r="K14" s="21">
        <f t="shared" si="8"/>
        <v>1.6190877612734933</v>
      </c>
      <c r="L14" s="21">
        <f t="shared" si="9"/>
        <v>0.3630996955835555</v>
      </c>
      <c r="M14" s="21">
        <f t="shared" si="10"/>
        <v>79.22421628109274</v>
      </c>
      <c r="N14" s="24">
        <f t="shared" si="11"/>
        <v>139.18461034990165</v>
      </c>
    </row>
    <row r="15" spans="1:14" ht="12.75">
      <c r="A15" s="5">
        <v>13</v>
      </c>
      <c r="B15" s="9">
        <v>90</v>
      </c>
      <c r="C15" s="21">
        <f t="shared" si="0"/>
        <v>1.5707963267948966</v>
      </c>
      <c r="D15" s="21">
        <f t="shared" si="1"/>
        <v>-70</v>
      </c>
      <c r="E15" s="21">
        <f t="shared" si="2"/>
        <v>35</v>
      </c>
      <c r="F15" s="21">
        <f t="shared" si="3"/>
        <v>78.26237921249263</v>
      </c>
      <c r="G15" s="21">
        <f t="shared" si="4"/>
        <v>2.677945044588987</v>
      </c>
      <c r="H15" s="18">
        <f t="shared" si="5"/>
        <v>153.43494882292202</v>
      </c>
      <c r="I15" s="21">
        <f t="shared" si="6"/>
        <v>1.4425659864362044</v>
      </c>
      <c r="J15" s="21">
        <f t="shared" si="7"/>
        <v>0.9100012556800213</v>
      </c>
      <c r="K15" s="21">
        <f t="shared" si="8"/>
        <v>1.7679437889089655</v>
      </c>
      <c r="L15" s="21">
        <f t="shared" si="9"/>
        <v>0.32537780247276116</v>
      </c>
      <c r="M15" s="21">
        <f t="shared" si="10"/>
        <v>74.08971997449773</v>
      </c>
      <c r="N15" s="24">
        <f t="shared" si="11"/>
        <v>137.65609282502675</v>
      </c>
    </row>
    <row r="16" spans="1:14" ht="12.75">
      <c r="A16" s="5">
        <v>14</v>
      </c>
      <c r="B16" s="9">
        <v>105</v>
      </c>
      <c r="C16" s="21">
        <f t="shared" si="0"/>
        <v>1.8325957145940461</v>
      </c>
      <c r="D16" s="21">
        <f t="shared" si="1"/>
        <v>-79.05866657858823</v>
      </c>
      <c r="E16" s="21">
        <f t="shared" si="2"/>
        <v>33.80740392011739</v>
      </c>
      <c r="F16" s="21">
        <f t="shared" si="3"/>
        <v>85.98379685151356</v>
      </c>
      <c r="G16" s="21">
        <f t="shared" si="4"/>
        <v>2.7375013344173897</v>
      </c>
      <c r="H16" s="18">
        <f t="shared" si="5"/>
        <v>156.8472728735474</v>
      </c>
      <c r="I16" s="21">
        <f t="shared" si="6"/>
        <v>1.6246981580537674</v>
      </c>
      <c r="J16" s="21">
        <f t="shared" si="7"/>
        <v>0.8088630889490172</v>
      </c>
      <c r="K16" s="21">
        <f t="shared" si="8"/>
        <v>1.9286382454683726</v>
      </c>
      <c r="L16" s="21">
        <f t="shared" si="9"/>
        <v>0.3039400874146052</v>
      </c>
      <c r="M16" s="21">
        <f t="shared" si="10"/>
        <v>67.21457263840185</v>
      </c>
      <c r="N16" s="24">
        <f t="shared" si="11"/>
        <v>134.85171587951373</v>
      </c>
    </row>
    <row r="17" spans="1:14" ht="12.75">
      <c r="A17" s="5">
        <v>15</v>
      </c>
      <c r="B17" s="9">
        <v>120</v>
      </c>
      <c r="C17" s="21">
        <f t="shared" si="0"/>
        <v>2.0943951023931953</v>
      </c>
      <c r="D17" s="21">
        <f t="shared" si="1"/>
        <v>-87.5</v>
      </c>
      <c r="E17" s="21">
        <f t="shared" si="2"/>
        <v>30.310889132455355</v>
      </c>
      <c r="F17" s="21">
        <f t="shared" si="3"/>
        <v>92.60129588726068</v>
      </c>
      <c r="G17" s="21">
        <f t="shared" si="4"/>
        <v>2.808119481337961</v>
      </c>
      <c r="H17" s="18">
        <f t="shared" si="5"/>
        <v>160.89339464913093</v>
      </c>
      <c r="I17" s="21">
        <f t="shared" si="6"/>
        <v>1.7959379178515191</v>
      </c>
      <c r="J17" s="21">
        <f t="shared" si="7"/>
        <v>0.7152386001934954</v>
      </c>
      <c r="K17" s="21">
        <f t="shared" si="8"/>
        <v>2.092880881144466</v>
      </c>
      <c r="L17" s="21">
        <f t="shared" si="9"/>
        <v>0.2969429632929468</v>
      </c>
      <c r="M17" s="21">
        <f t="shared" si="10"/>
        <v>59.47838588873136</v>
      </c>
      <c r="N17" s="24">
        <f t="shared" si="11"/>
        <v>130.81903858296292</v>
      </c>
    </row>
    <row r="18" spans="1:14" ht="12.75">
      <c r="A18" s="5">
        <v>16</v>
      </c>
      <c r="B18" s="9">
        <v>135</v>
      </c>
      <c r="C18" s="21">
        <f t="shared" si="0"/>
        <v>2.356194490192345</v>
      </c>
      <c r="D18" s="21">
        <f t="shared" si="1"/>
        <v>-94.74873734152916</v>
      </c>
      <c r="E18" s="21">
        <f t="shared" si="2"/>
        <v>24.748737341529164</v>
      </c>
      <c r="F18" s="21">
        <f t="shared" si="3"/>
        <v>97.92764281761346</v>
      </c>
      <c r="G18" s="21">
        <f t="shared" si="4"/>
        <v>2.8860972799412714</v>
      </c>
      <c r="H18" s="18">
        <f t="shared" si="5"/>
        <v>165.3611934048217</v>
      </c>
      <c r="I18" s="21">
        <f t="shared" si="6"/>
        <v>1.9483897958878245</v>
      </c>
      <c r="J18" s="21">
        <f t="shared" si="7"/>
        <v>0.6327539069804272</v>
      </c>
      <c r="K18" s="21">
        <f t="shared" si="8"/>
        <v>2.253343372960844</v>
      </c>
      <c r="L18" s="21">
        <f t="shared" si="9"/>
        <v>0.3049535770730196</v>
      </c>
      <c r="M18" s="21">
        <f t="shared" si="10"/>
        <v>51.42205535532398</v>
      </c>
      <c r="N18" s="24">
        <f t="shared" si="11"/>
        <v>125.87029953245371</v>
      </c>
    </row>
    <row r="19" spans="1:14" ht="12.75">
      <c r="A19" s="5">
        <v>17</v>
      </c>
      <c r="B19" s="9">
        <v>150</v>
      </c>
      <c r="C19" s="21">
        <f t="shared" si="0"/>
        <v>2.6179938779914944</v>
      </c>
      <c r="D19" s="21">
        <f t="shared" si="1"/>
        <v>-100.31088913245536</v>
      </c>
      <c r="E19" s="21">
        <f t="shared" si="2"/>
        <v>17.499999999999996</v>
      </c>
      <c r="F19" s="21">
        <f t="shared" si="3"/>
        <v>101.82595189117433</v>
      </c>
      <c r="G19" s="21">
        <f t="shared" si="4"/>
        <v>2.968873288863752</v>
      </c>
      <c r="H19" s="18">
        <f t="shared" si="5"/>
        <v>170.10390936101712</v>
      </c>
      <c r="I19" s="21">
        <f t="shared" si="6"/>
        <v>2.0717755908707876</v>
      </c>
      <c r="J19" s="21">
        <f t="shared" si="7"/>
        <v>0.5664529009898391</v>
      </c>
      <c r="K19" s="21">
        <f t="shared" si="8"/>
        <v>2.4024203878739128</v>
      </c>
      <c r="L19" s="21">
        <f t="shared" si="9"/>
        <v>0.3306447970031252</v>
      </c>
      <c r="M19" s="21">
        <f t="shared" si="10"/>
        <v>43.23711659486102</v>
      </c>
      <c r="N19" s="24">
        <f t="shared" si="11"/>
        <v>120.54489727072676</v>
      </c>
    </row>
    <row r="20" spans="1:14" ht="12.75">
      <c r="A20" s="5">
        <v>18</v>
      </c>
      <c r="B20" s="9">
        <v>165</v>
      </c>
      <c r="C20" s="21">
        <f t="shared" si="0"/>
        <v>2.8797932657906435</v>
      </c>
      <c r="D20" s="21">
        <f t="shared" si="1"/>
        <v>-103.8074039201174</v>
      </c>
      <c r="E20" s="21">
        <f t="shared" si="2"/>
        <v>9.058666578588236</v>
      </c>
      <c r="F20" s="21">
        <f t="shared" si="3"/>
        <v>104.20190280804105</v>
      </c>
      <c r="G20" s="21">
        <f t="shared" si="4"/>
        <v>3.0545489870577103</v>
      </c>
      <c r="H20" s="18">
        <f t="shared" si="5"/>
        <v>175.01276527436752</v>
      </c>
      <c r="I20" s="21">
        <f t="shared" si="6"/>
        <v>2.153686881179812</v>
      </c>
      <c r="J20" s="21">
        <f t="shared" si="7"/>
        <v>0.5226212873844176</v>
      </c>
      <c r="K20" s="21">
        <f t="shared" si="8"/>
        <v>2.5319276996732927</v>
      </c>
      <c r="L20" s="21">
        <f t="shared" si="9"/>
        <v>0.37824081849348046</v>
      </c>
      <c r="M20" s="21">
        <f t="shared" si="10"/>
        <v>34.754634811817645</v>
      </c>
      <c r="N20" s="24">
        <f t="shared" si="11"/>
        <v>115.48613880695903</v>
      </c>
    </row>
    <row r="21" spans="1:14" ht="12.75">
      <c r="A21" s="5">
        <v>19</v>
      </c>
      <c r="B21" s="9">
        <v>180</v>
      </c>
      <c r="C21" s="21">
        <f t="shared" si="0"/>
        <v>3.141592653589793</v>
      </c>
      <c r="D21" s="21">
        <f t="shared" si="1"/>
        <v>-105</v>
      </c>
      <c r="E21" s="21">
        <f t="shared" si="2"/>
        <v>4.28801959218017E-15</v>
      </c>
      <c r="F21" s="21">
        <f t="shared" si="3"/>
        <v>105</v>
      </c>
      <c r="G21" s="21">
        <f t="shared" si="4"/>
        <v>3.141592653589793</v>
      </c>
      <c r="H21" s="18">
        <f t="shared" si="5"/>
        <v>180</v>
      </c>
      <c r="I21" s="21">
        <f t="shared" si="6"/>
        <v>2.182628185619668</v>
      </c>
      <c r="J21" s="21">
        <f t="shared" si="7"/>
        <v>0.5071649610194984</v>
      </c>
      <c r="K21" s="21">
        <f t="shared" si="8"/>
        <v>2.634427692570295</v>
      </c>
      <c r="L21" s="21">
        <f t="shared" si="9"/>
        <v>0.4517995069506271</v>
      </c>
      <c r="M21" s="21">
        <f t="shared" si="10"/>
        <v>25.55502466434926</v>
      </c>
      <c r="N21" s="24">
        <f t="shared" si="11"/>
        <v>111.1784555923496</v>
      </c>
    </row>
    <row r="22" spans="1:14" ht="12.75">
      <c r="A22" s="5">
        <v>20</v>
      </c>
      <c r="B22" s="9">
        <v>195</v>
      </c>
      <c r="C22" s="21">
        <f t="shared" si="0"/>
        <v>3.4033920413889422</v>
      </c>
      <c r="D22" s="21">
        <f t="shared" si="1"/>
        <v>-103.8074039201174</v>
      </c>
      <c r="E22" s="21">
        <f t="shared" si="2"/>
        <v>-9.058666578588213</v>
      </c>
      <c r="F22" s="21">
        <f t="shared" si="3"/>
        <v>104.20190280804105</v>
      </c>
      <c r="G22" s="21">
        <f t="shared" si="4"/>
        <v>-3.0545489870577103</v>
      </c>
      <c r="H22" s="18">
        <f t="shared" si="5"/>
        <v>-175.01276527436752</v>
      </c>
      <c r="I22" s="21">
        <f t="shared" si="6"/>
        <v>2.153686881179812</v>
      </c>
      <c r="J22" s="21">
        <f t="shared" si="7"/>
        <v>0.5226212873844176</v>
      </c>
      <c r="K22" s="21">
        <f t="shared" si="8"/>
        <v>-3.577170274442128</v>
      </c>
      <c r="L22" s="21">
        <f t="shared" si="9"/>
        <v>-5.7308571556219405</v>
      </c>
      <c r="M22" s="21">
        <f t="shared" si="10"/>
        <v>15.284089762334254</v>
      </c>
      <c r="N22" s="24">
        <f t="shared" si="11"/>
        <v>107.63574309053779</v>
      </c>
    </row>
    <row r="23" spans="1:14" ht="12.75">
      <c r="A23" s="5">
        <v>21</v>
      </c>
      <c r="B23" s="9">
        <v>210</v>
      </c>
      <c r="C23" s="21">
        <f t="shared" si="0"/>
        <v>3.6651914291880923</v>
      </c>
      <c r="D23" s="21">
        <f t="shared" si="1"/>
        <v>-100.31088913245534</v>
      </c>
      <c r="E23" s="21">
        <f t="shared" si="2"/>
        <v>-17.500000000000004</v>
      </c>
      <c r="F23" s="21">
        <f t="shared" si="3"/>
        <v>101.82595189117433</v>
      </c>
      <c r="G23" s="21">
        <f t="shared" si="4"/>
        <v>-2.968873288863752</v>
      </c>
      <c r="H23" s="18">
        <f t="shared" si="5"/>
        <v>-170.10390936101712</v>
      </c>
      <c r="I23" s="21">
        <f t="shared" si="6"/>
        <v>2.0717755908707876</v>
      </c>
      <c r="J23" s="21">
        <f t="shared" si="7"/>
        <v>0.5664529009898391</v>
      </c>
      <c r="K23" s="21">
        <f t="shared" si="8"/>
        <v>-3.535326189853591</v>
      </c>
      <c r="L23" s="21">
        <f t="shared" si="9"/>
        <v>-5.607101780724379</v>
      </c>
      <c r="M23" s="21">
        <f t="shared" si="10"/>
        <v>4.000430733485736</v>
      </c>
      <c r="N23" s="24">
        <f t="shared" si="11"/>
        <v>104.36177960729556</v>
      </c>
    </row>
    <row r="24" spans="1:14" ht="12.75">
      <c r="A24" s="5">
        <v>22</v>
      </c>
      <c r="B24" s="9">
        <v>225</v>
      </c>
      <c r="C24" s="21">
        <f t="shared" si="0"/>
        <v>3.9269908169872414</v>
      </c>
      <c r="D24" s="21">
        <f t="shared" si="1"/>
        <v>-94.74873734152916</v>
      </c>
      <c r="E24" s="21">
        <f t="shared" si="2"/>
        <v>-24.74873734152916</v>
      </c>
      <c r="F24" s="21">
        <f t="shared" si="3"/>
        <v>97.92764281761346</v>
      </c>
      <c r="G24" s="21">
        <f t="shared" si="4"/>
        <v>-2.8860972799412714</v>
      </c>
      <c r="H24" s="18">
        <f t="shared" si="5"/>
        <v>-165.3611934048217</v>
      </c>
      <c r="I24" s="21">
        <f t="shared" si="6"/>
        <v>1.9483897958878245</v>
      </c>
      <c r="J24" s="21">
        <f t="shared" si="7"/>
        <v>0.6327539069804272</v>
      </c>
      <c r="K24" s="21">
        <f t="shared" si="8"/>
        <v>-3.5188511869216987</v>
      </c>
      <c r="L24" s="21">
        <f t="shared" si="9"/>
        <v>-5.467240982809523</v>
      </c>
      <c r="M24" s="21">
        <f t="shared" si="10"/>
        <v>-7.760628075521534</v>
      </c>
      <c r="N24" s="24">
        <f t="shared" si="11"/>
        <v>100.70629102946195</v>
      </c>
    </row>
    <row r="25" spans="1:14" ht="12.75">
      <c r="A25" s="5">
        <v>23</v>
      </c>
      <c r="B25" s="9">
        <v>240</v>
      </c>
      <c r="C25" s="21">
        <f t="shared" si="0"/>
        <v>4.1887902047863905</v>
      </c>
      <c r="D25" s="21">
        <f t="shared" si="1"/>
        <v>-87.50000000000001</v>
      </c>
      <c r="E25" s="21">
        <f t="shared" si="2"/>
        <v>-30.310889132455344</v>
      </c>
      <c r="F25" s="21">
        <f t="shared" si="3"/>
        <v>92.60129588726068</v>
      </c>
      <c r="G25" s="21">
        <f t="shared" si="4"/>
        <v>-2.808119481337961</v>
      </c>
      <c r="H25" s="18">
        <f t="shared" si="5"/>
        <v>-160.89339464913093</v>
      </c>
      <c r="I25" s="21">
        <f t="shared" si="6"/>
        <v>1.7959379178515191</v>
      </c>
      <c r="J25" s="21">
        <f t="shared" si="7"/>
        <v>0.7152386001934954</v>
      </c>
      <c r="K25" s="21">
        <f t="shared" si="8"/>
        <v>-3.5233580815314562</v>
      </c>
      <c r="L25" s="21">
        <f t="shared" si="9"/>
        <v>-5.319295999382975</v>
      </c>
      <c r="M25" s="21">
        <f t="shared" si="10"/>
        <v>-19.190275881355845</v>
      </c>
      <c r="N25" s="24">
        <f t="shared" si="11"/>
        <v>96.2778266657741</v>
      </c>
    </row>
    <row r="26" spans="1:14" ht="12.75">
      <c r="A26" s="5">
        <v>24</v>
      </c>
      <c r="B26" s="9">
        <v>255</v>
      </c>
      <c r="C26" s="21">
        <f aca="true" t="shared" si="12" ref="C26:C33">+B26*PI()/180</f>
        <v>4.4505895925855405</v>
      </c>
      <c r="D26" s="21">
        <f aca="true" t="shared" si="13" ref="D26:D33">+$B$3*COS(C26)-$B$2</f>
        <v>-79.05866657858822</v>
      </c>
      <c r="E26" s="21">
        <f aca="true" t="shared" si="14" ref="E26:E33">+$B$3*SIN(C26)</f>
        <v>-33.80740392011739</v>
      </c>
      <c r="F26" s="21">
        <f aca="true" t="shared" si="15" ref="F26:F33">+SQRT(D26^2+E26^2)</f>
        <v>85.98379685151353</v>
      </c>
      <c r="G26" s="21">
        <f aca="true" t="shared" si="16" ref="G26:G33">ATAN2(D26,E26)</f>
        <v>-2.7375013344173897</v>
      </c>
      <c r="H26" s="18">
        <f aca="true" t="shared" si="17" ref="H26:H33">+G26*180/PI()</f>
        <v>-156.8472728735474</v>
      </c>
      <c r="I26" s="21">
        <f aca="true" t="shared" si="18" ref="I26:I33">+ACOS(($B$4^2+$B$5^2-F26^2)/(2*$B$4*$B$5))</f>
        <v>1.6246981580537667</v>
      </c>
      <c r="J26" s="21">
        <f aca="true" t="shared" si="19" ref="J26:J33">+ACOS(($B$5^2+F26^2-$B$4^2)/(2*$B$5*F26))</f>
        <v>0.8088630889490176</v>
      </c>
      <c r="K26" s="21">
        <f aca="true" t="shared" si="20" ref="K26:K33">+(G26-J26)</f>
        <v>-3.5463644233664073</v>
      </c>
      <c r="L26" s="21">
        <f aca="true" t="shared" si="21" ref="L26:L33">+K26-I26</f>
        <v>-5.171062581420174</v>
      </c>
      <c r="M26" s="21">
        <f aca="true" t="shared" si="22" ref="M26:M33">+$B$3*COS(C26)+$C$3*COS(L26+$C$4)</f>
        <v>-29.426439742353814</v>
      </c>
      <c r="N26" s="24">
        <f aca="true" t="shared" si="23" ref="N26:N33">+$B$3*SIN(C26)+$C$3*SIN(L26+$C$4)</f>
        <v>91.14344168066032</v>
      </c>
    </row>
    <row r="27" spans="1:14" ht="12.75">
      <c r="A27" s="5">
        <v>25</v>
      </c>
      <c r="B27" s="9">
        <v>270</v>
      </c>
      <c r="C27" s="21">
        <f t="shared" si="12"/>
        <v>4.71238898038469</v>
      </c>
      <c r="D27" s="21">
        <f t="shared" si="13"/>
        <v>-70</v>
      </c>
      <c r="E27" s="21">
        <f t="shared" si="14"/>
        <v>-35</v>
      </c>
      <c r="F27" s="21">
        <f t="shared" si="15"/>
        <v>78.26237921249263</v>
      </c>
      <c r="G27" s="21">
        <f t="shared" si="16"/>
        <v>-2.677945044588987</v>
      </c>
      <c r="H27" s="18">
        <f t="shared" si="17"/>
        <v>-153.43494882292202</v>
      </c>
      <c r="I27" s="21">
        <f t="shared" si="18"/>
        <v>1.4425659864362044</v>
      </c>
      <c r="J27" s="21">
        <f t="shared" si="19"/>
        <v>0.9100012556800213</v>
      </c>
      <c r="K27" s="21">
        <f t="shared" si="20"/>
        <v>-3.5879463002690084</v>
      </c>
      <c r="L27" s="21">
        <f t="shared" si="21"/>
        <v>-5.030512286705212</v>
      </c>
      <c r="M27" s="21">
        <f t="shared" si="22"/>
        <v>-37.67104227532289</v>
      </c>
      <c r="N27" s="24">
        <f t="shared" si="23"/>
        <v>85.86543167461421</v>
      </c>
    </row>
    <row r="28" spans="1:14" ht="12.75">
      <c r="A28" s="5">
        <v>26</v>
      </c>
      <c r="B28" s="9">
        <v>285</v>
      </c>
      <c r="C28" s="21">
        <f t="shared" si="12"/>
        <v>4.97418836818384</v>
      </c>
      <c r="D28" s="21">
        <f t="shared" si="13"/>
        <v>-60.94133342141176</v>
      </c>
      <c r="E28" s="21">
        <f t="shared" si="14"/>
        <v>-33.80740392011739</v>
      </c>
      <c r="F28" s="21">
        <f t="shared" si="15"/>
        <v>69.69064986780973</v>
      </c>
      <c r="G28" s="21">
        <f t="shared" si="16"/>
        <v>-2.635107426185381</v>
      </c>
      <c r="H28" s="18">
        <f t="shared" si="17"/>
        <v>-150.98053408400344</v>
      </c>
      <c r="I28" s="21">
        <f t="shared" si="18"/>
        <v>1.2559880656899378</v>
      </c>
      <c r="J28" s="21">
        <f t="shared" si="19"/>
        <v>1.0160196649118876</v>
      </c>
      <c r="K28" s="21">
        <f t="shared" si="20"/>
        <v>-3.651127091097268</v>
      </c>
      <c r="L28" s="21">
        <f t="shared" si="21"/>
        <v>-4.9071151567872064</v>
      </c>
      <c r="M28" s="21">
        <f t="shared" si="22"/>
        <v>-43.20255992284943</v>
      </c>
      <c r="N28" s="24">
        <f t="shared" si="23"/>
        <v>81.5022843309807</v>
      </c>
    </row>
    <row r="29" spans="1:14" ht="12.75">
      <c r="A29" s="5">
        <v>27</v>
      </c>
      <c r="B29" s="9">
        <v>300</v>
      </c>
      <c r="C29" s="21">
        <f t="shared" si="12"/>
        <v>5.235987755982989</v>
      </c>
      <c r="D29" s="21">
        <f t="shared" si="13"/>
        <v>-52.5</v>
      </c>
      <c r="E29" s="21">
        <f t="shared" si="14"/>
        <v>-30.31088913245535</v>
      </c>
      <c r="F29" s="21">
        <f t="shared" si="15"/>
        <v>60.6217782649107</v>
      </c>
      <c r="G29" s="21">
        <f t="shared" si="16"/>
        <v>-2.6179938779914944</v>
      </c>
      <c r="H29" s="18">
        <f t="shared" si="17"/>
        <v>-150.00000000000003</v>
      </c>
      <c r="I29" s="21">
        <f t="shared" si="18"/>
        <v>1.071277961279832</v>
      </c>
      <c r="J29" s="21">
        <f t="shared" si="19"/>
        <v>1.1246445978145676</v>
      </c>
      <c r="K29" s="21">
        <f t="shared" si="20"/>
        <v>-3.742638475806062</v>
      </c>
      <c r="L29" s="21">
        <f t="shared" si="21"/>
        <v>-4.813916437085894</v>
      </c>
      <c r="M29" s="21">
        <f t="shared" si="22"/>
        <v>-45.26558460616755</v>
      </c>
      <c r="N29" s="24">
        <f t="shared" si="23"/>
        <v>79.63474010784697</v>
      </c>
    </row>
    <row r="30" spans="1:14" ht="12.75">
      <c r="A30" s="5">
        <v>28</v>
      </c>
      <c r="B30" s="9">
        <v>315</v>
      </c>
      <c r="C30" s="21">
        <f t="shared" si="12"/>
        <v>5.497787143782138</v>
      </c>
      <c r="D30" s="21">
        <f t="shared" si="13"/>
        <v>-45.25126265847084</v>
      </c>
      <c r="E30" s="21">
        <f t="shared" si="14"/>
        <v>-24.748737341529168</v>
      </c>
      <c r="F30" s="21">
        <f t="shared" si="15"/>
        <v>51.57690153727653</v>
      </c>
      <c r="G30" s="21">
        <f t="shared" si="16"/>
        <v>-2.641118616814407</v>
      </c>
      <c r="H30" s="18">
        <f t="shared" si="17"/>
        <v>-151.32494993689525</v>
      </c>
      <c r="I30" s="21">
        <f t="shared" si="18"/>
        <v>0.8963781669598156</v>
      </c>
      <c r="J30" s="21">
        <f t="shared" si="19"/>
        <v>1.232914381985771</v>
      </c>
      <c r="K30" s="21">
        <f t="shared" si="20"/>
        <v>-3.8740329988001783</v>
      </c>
      <c r="L30" s="21">
        <f t="shared" si="21"/>
        <v>-4.7704111657599935</v>
      </c>
      <c r="M30" s="21">
        <f t="shared" si="22"/>
        <v>-42.739163852899345</v>
      </c>
      <c r="N30" s="24">
        <f t="shared" si="23"/>
        <v>82.36308830051213</v>
      </c>
    </row>
    <row r="31" spans="1:14" ht="12.75">
      <c r="A31" s="5">
        <v>29</v>
      </c>
      <c r="B31" s="9">
        <v>330</v>
      </c>
      <c r="C31" s="21">
        <f t="shared" si="12"/>
        <v>5.759586531581287</v>
      </c>
      <c r="D31" s="21">
        <f t="shared" si="13"/>
        <v>-39.689110867544656</v>
      </c>
      <c r="E31" s="21">
        <f t="shared" si="14"/>
        <v>-17.500000000000014</v>
      </c>
      <c r="F31" s="21">
        <f t="shared" si="15"/>
        <v>43.375978622461666</v>
      </c>
      <c r="G31" s="21">
        <f t="shared" si="16"/>
        <v>-2.7263094147682665</v>
      </c>
      <c r="H31" s="18">
        <f t="shared" si="17"/>
        <v>-156.2060231130031</v>
      </c>
      <c r="I31" s="21">
        <f t="shared" si="18"/>
        <v>0.743589986657775</v>
      </c>
      <c r="J31" s="21">
        <f t="shared" si="19"/>
        <v>1.3347360394564263</v>
      </c>
      <c r="K31" s="21">
        <f t="shared" si="20"/>
        <v>-4.0610454542246925</v>
      </c>
      <c r="L31" s="21">
        <f t="shared" si="21"/>
        <v>-4.804635440882468</v>
      </c>
      <c r="M31" s="21">
        <f t="shared" si="22"/>
        <v>-33.47238259551141</v>
      </c>
      <c r="N31" s="24">
        <f t="shared" si="23"/>
        <v>91.85837529735137</v>
      </c>
    </row>
    <row r="32" spans="1:14" ht="12.75">
      <c r="A32" s="5">
        <v>30</v>
      </c>
      <c r="B32" s="9">
        <v>345</v>
      </c>
      <c r="C32" s="21">
        <f t="shared" si="12"/>
        <v>6.021385919380437</v>
      </c>
      <c r="D32" s="21">
        <f t="shared" si="13"/>
        <v>-36.19259607988261</v>
      </c>
      <c r="E32" s="21">
        <f t="shared" si="14"/>
        <v>-9.058666578588223</v>
      </c>
      <c r="F32" s="21">
        <f t="shared" si="15"/>
        <v>37.30902640358718</v>
      </c>
      <c r="G32" s="21">
        <f t="shared" si="16"/>
        <v>-2.896340503542378</v>
      </c>
      <c r="H32" s="18">
        <f t="shared" si="17"/>
        <v>-165.94808688577393</v>
      </c>
      <c r="I32" s="21">
        <f t="shared" si="18"/>
        <v>0.6330989321303879</v>
      </c>
      <c r="J32" s="21">
        <f t="shared" si="19"/>
        <v>1.415413834874752</v>
      </c>
      <c r="K32" s="21">
        <f t="shared" si="20"/>
        <v>-4.3117543384171295</v>
      </c>
      <c r="L32" s="21">
        <f t="shared" si="21"/>
        <v>-4.944853270547517</v>
      </c>
      <c r="M32" s="21">
        <f t="shared" si="22"/>
        <v>-14.06607537293226</v>
      </c>
      <c r="N32" s="24">
        <f t="shared" si="23"/>
        <v>108.14069340421179</v>
      </c>
    </row>
    <row r="33" spans="1:14" ht="13.5" thickBot="1">
      <c r="A33" s="5">
        <v>31</v>
      </c>
      <c r="B33" s="10">
        <v>360</v>
      </c>
      <c r="C33" s="22">
        <f t="shared" si="12"/>
        <v>6.283185307179586</v>
      </c>
      <c r="D33" s="22">
        <f t="shared" si="13"/>
        <v>-35</v>
      </c>
      <c r="E33" s="22">
        <f t="shared" si="14"/>
        <v>-8.57603918436034E-15</v>
      </c>
      <c r="F33" s="22">
        <f t="shared" si="15"/>
        <v>35</v>
      </c>
      <c r="G33" s="22">
        <f t="shared" si="16"/>
        <v>-3.1415926535897927</v>
      </c>
      <c r="H33" s="19">
        <f t="shared" si="17"/>
        <v>-179.99999999999997</v>
      </c>
      <c r="I33" s="22">
        <f t="shared" si="18"/>
        <v>0.5914619767486503</v>
      </c>
      <c r="J33" s="22">
        <f t="shared" si="19"/>
        <v>1.448113809210675</v>
      </c>
      <c r="K33" s="22">
        <f t="shared" si="20"/>
        <v>-4.589706462800468</v>
      </c>
      <c r="L33" s="22">
        <f t="shared" si="21"/>
        <v>-5.181168439549118</v>
      </c>
      <c r="M33" s="22">
        <f t="shared" si="22"/>
        <v>15.895980916427682</v>
      </c>
      <c r="N33" s="25">
        <f t="shared" si="23"/>
        <v>125.15029546451139</v>
      </c>
    </row>
  </sheetData>
  <printOptions/>
  <pageMargins left="0.9055118110236221" right="0.7480314960629921" top="0.72" bottom="0.984251968503937" header="0.5118110236220472" footer="0.5118110236220472"/>
  <pageSetup orientation="landscape" paperSize="34" r:id="rId1"/>
  <headerFooter alignWithMargins="0">
    <oddHeader>&amp;C
</oddHeader>
    <oddFooter>&amp;CFig. 2.36&amp;R84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metu.me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Eres SÖYLEMEZ</dc:creator>
  <cp:keywords/>
  <dc:description/>
  <cp:lastModifiedBy>Prof. Dr. Eres Soylemez</cp:lastModifiedBy>
  <cp:lastPrinted>1997-10-04T15:01:03Z</cp:lastPrinted>
  <dcterms:created xsi:type="dcterms:W3CDTF">1997-07-10T10:08:06Z</dcterms:created>
  <dcterms:modified xsi:type="dcterms:W3CDTF">2001-01-29T13:41:19Z</dcterms:modified>
  <cp:category/>
  <cp:version/>
  <cp:contentType/>
  <cp:contentStatus/>
</cp:coreProperties>
</file>